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Info Services\02_PUBLICATIES_INDUSTRIE\04_NOVO_FIRE_SOLUTIONS\NEXT DOOR SYSTEMS\NovoFireShield EW 60\TEKENING\"/>
    </mc:Choice>
  </mc:AlternateContent>
  <bookViews>
    <workbookView xWindow="-120" yWindow="-120" windowWidth="29040" windowHeight="15840" firstSheet="1" activeTab="1"/>
  </bookViews>
  <sheets>
    <sheet name="Gegevens" sheetId="1" state="hidden" r:id="rId1"/>
    <sheet name="Inbouwschets" sheetId="3" r:id="rId2"/>
  </sheets>
  <calcPr calcId="152511" iterateDelta="1.0000000000000001E-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7" i="1" l="1"/>
  <c r="AH6" i="1"/>
  <c r="M29" i="3" l="1"/>
  <c r="M28" i="3"/>
  <c r="M31" i="3" l="1"/>
  <c r="M30" i="3"/>
  <c r="AE19" i="1"/>
  <c r="AE20" i="1" l="1"/>
  <c r="AE28" i="1"/>
  <c r="AE37" i="1"/>
  <c r="AE40" i="1"/>
  <c r="AE89" i="1"/>
  <c r="AE81" i="1"/>
  <c r="AE73" i="1"/>
  <c r="AE65" i="1"/>
  <c r="AE64" i="1"/>
  <c r="AE86" i="1"/>
  <c r="AE96" i="1"/>
  <c r="AE88" i="1"/>
  <c r="AE80" i="1"/>
  <c r="AE72" i="1"/>
  <c r="AE78" i="1"/>
  <c r="AE95" i="1"/>
  <c r="AE87" i="1"/>
  <c r="AE79" i="1"/>
  <c r="AE71" i="1"/>
  <c r="AE63" i="1"/>
  <c r="AE94" i="1"/>
  <c r="AE62" i="1"/>
  <c r="AE93" i="1"/>
  <c r="AE85" i="1"/>
  <c r="AE77" i="1"/>
  <c r="AE69" i="1"/>
  <c r="AE61" i="1"/>
  <c r="AE92" i="1"/>
  <c r="AE84" i="1"/>
  <c r="AE76" i="1"/>
  <c r="AE68" i="1"/>
  <c r="AE60" i="1"/>
  <c r="AE91" i="1"/>
  <c r="AE83" i="1"/>
  <c r="AE75" i="1"/>
  <c r="AE67" i="1"/>
  <c r="AE12" i="1"/>
  <c r="AE90" i="1"/>
  <c r="AE82" i="1"/>
  <c r="AE74" i="1"/>
  <c r="AE66" i="1"/>
  <c r="AE70" i="1"/>
  <c r="AE7" i="1"/>
  <c r="AE10" i="1"/>
  <c r="AE11" i="1"/>
  <c r="AE15" i="1"/>
  <c r="AE25" i="1"/>
  <c r="AE34" i="1"/>
  <c r="AE17" i="1"/>
  <c r="AE26" i="1"/>
  <c r="AE35" i="1"/>
  <c r="AE9" i="1"/>
  <c r="AE18" i="1"/>
  <c r="AE27" i="1"/>
  <c r="AE36" i="1"/>
  <c r="AE38" i="1"/>
  <c r="AE21" i="1"/>
  <c r="AE30" i="1"/>
  <c r="AE39" i="1"/>
  <c r="AE29" i="1"/>
  <c r="AE13" i="1"/>
  <c r="AE22" i="1"/>
  <c r="AE31" i="1"/>
  <c r="AE41" i="1"/>
  <c r="AE6" i="1"/>
  <c r="AE14" i="1"/>
  <c r="AE23" i="1"/>
  <c r="AE33" i="1"/>
  <c r="AE42" i="1"/>
  <c r="AE8" i="1"/>
  <c r="AE16" i="1"/>
  <c r="AE24" i="1"/>
  <c r="AE32" i="1"/>
  <c r="AE44" i="1" l="1"/>
  <c r="AE98" i="1"/>
  <c r="AJ13" i="1" l="1"/>
  <c r="N35" i="3" s="1"/>
  <c r="AJ9" i="1"/>
  <c r="AJ8" i="1"/>
  <c r="AJ7" i="1"/>
  <c r="AJ6" i="1"/>
  <c r="AJ11" i="1"/>
  <c r="AJ10" i="1"/>
  <c r="M34" i="3" l="1"/>
  <c r="M33" i="3"/>
  <c r="M32" i="3" s="1"/>
</calcChain>
</file>

<file path=xl/sharedStrings.xml><?xml version="1.0" encoding="utf-8"?>
<sst xmlns="http://schemas.openxmlformats.org/spreadsheetml/2006/main" count="85" uniqueCount="50">
  <si>
    <t>Motor</t>
  </si>
  <si>
    <t xml:space="preserve">cassette </t>
  </si>
  <si>
    <t>Sk</t>
  </si>
  <si>
    <t>Hk</t>
  </si>
  <si>
    <t>A</t>
  </si>
  <si>
    <t>B</t>
  </si>
  <si>
    <t>C</t>
  </si>
  <si>
    <t>D</t>
  </si>
  <si>
    <t>DMH</t>
  </si>
  <si>
    <t>DMB</t>
  </si>
  <si>
    <t>Type motor</t>
  </si>
  <si>
    <t>Aantal:</t>
  </si>
  <si>
    <t>Opdrachtgever:</t>
  </si>
  <si>
    <t>Bedieningszijde:</t>
  </si>
  <si>
    <t>Positienummer:</t>
  </si>
  <si>
    <t>Contactpersoon:</t>
  </si>
  <si>
    <t>Project datum:</t>
  </si>
  <si>
    <t>Uw projectnummer:</t>
  </si>
  <si>
    <t>Referentie</t>
  </si>
  <si>
    <t>Gewenste leverweek:</t>
  </si>
  <si>
    <t>Uw referentie:</t>
  </si>
  <si>
    <t>Maat</t>
  </si>
  <si>
    <t>(min.) Afmeting</t>
  </si>
  <si>
    <t>Omschrijving</t>
  </si>
  <si>
    <t>mm</t>
  </si>
  <si>
    <t>Dagmaatbreedte</t>
  </si>
  <si>
    <t>Dagmaathoogte</t>
  </si>
  <si>
    <t>ALLE AANGEGEVEN INFO VANAF MONTAGEZIJDE GEZIEN!</t>
  </si>
  <si>
    <t>Totale deurhoogte</t>
  </si>
  <si>
    <t>Invoerscherm</t>
  </si>
  <si>
    <t>Type motor:</t>
  </si>
  <si>
    <t>volgorde hieronder omgedraaid t.b.v. zoekfunctie</t>
  </si>
  <si>
    <t>Gegevens export</t>
  </si>
  <si>
    <t>motorgegevens tabel</t>
  </si>
  <si>
    <t>cassette gegevens tabel</t>
  </si>
  <si>
    <t>uitkomst:</t>
  </si>
  <si>
    <t>rij</t>
  </si>
  <si>
    <t>CONSOLE</t>
  </si>
  <si>
    <t>kast hoogte</t>
  </si>
  <si>
    <t>kast diepte</t>
  </si>
  <si>
    <t>DMB+160</t>
  </si>
  <si>
    <t>Totale deurbreedte (onderzijde)</t>
  </si>
  <si>
    <t>Totale deurbreedte (bovenzijde)</t>
  </si>
  <si>
    <t>DMB+170</t>
  </si>
  <si>
    <t>DMH+50+CONSOLE</t>
  </si>
  <si>
    <t>Buismotor 230V</t>
  </si>
  <si>
    <t>NIET BESCHIKBAAR</t>
  </si>
  <si>
    <t>NIET</t>
  </si>
  <si>
    <t>BESCHIKBAAR</t>
  </si>
  <si>
    <t>NovoFirescreen EW60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</si>
</sst>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22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28"/>
      <name val="Calibri"/>
      <family val="2"/>
      <scheme val="minor"/>
    </font>
    <font>
      <b/>
      <sz val="24"/>
      <name val="Calibri"/>
      <family val="2"/>
      <scheme val="minor"/>
    </font>
    <font>
      <sz val="11"/>
      <color theme="5" tint="0.3999755851924192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/>
    <xf numFmtId="0" fontId="3" fillId="4" borderId="1" applyNumberFormat="0" applyAlignment="0" applyProtection="0"/>
  </cellStyleXfs>
  <cellXfs count="114">
    <xf numFmtId="0" fontId="0" fillId="0" borderId="0" xfId="0"/>
    <xf numFmtId="0" fontId="2" fillId="3" borderId="0" xfId="2"/>
    <xf numFmtId="0" fontId="7" fillId="0" borderId="13" xfId="3" applyFont="1" applyBorder="1" applyAlignment="1">
      <alignment horizontal="center"/>
    </xf>
    <xf numFmtId="0" fontId="7" fillId="0" borderId="0" xfId="3" applyFont="1" applyAlignment="1">
      <alignment horizontal="center"/>
    </xf>
    <xf numFmtId="0" fontId="7" fillId="0" borderId="14" xfId="3" applyFont="1" applyBorder="1" applyAlignment="1">
      <alignment horizontal="center"/>
    </xf>
    <xf numFmtId="0" fontId="5" fillId="0" borderId="13" xfId="3" applyBorder="1"/>
    <xf numFmtId="0" fontId="5" fillId="0" borderId="0" xfId="3" applyAlignment="1">
      <alignment horizontal="right"/>
    </xf>
    <xf numFmtId="0" fontId="5" fillId="0" borderId="0" xfId="3"/>
    <xf numFmtId="0" fontId="8" fillId="0" borderId="18" xfId="3" applyFont="1" applyBorder="1" applyAlignment="1">
      <alignment horizontal="center"/>
    </xf>
    <xf numFmtId="0" fontId="5" fillId="0" borderId="14" xfId="3" applyBorder="1"/>
    <xf numFmtId="0" fontId="3" fillId="0" borderId="0" xfId="4" applyFill="1" applyBorder="1" applyAlignment="1">
      <alignment horizontal="center"/>
    </xf>
    <xf numFmtId="0" fontId="3" fillId="0" borderId="0" xfId="4" applyFill="1" applyBorder="1"/>
    <xf numFmtId="0" fontId="10" fillId="0" borderId="0" xfId="3" applyFont="1"/>
    <xf numFmtId="0" fontId="8" fillId="0" borderId="0" xfId="3" applyFont="1"/>
    <xf numFmtId="0" fontId="5" fillId="0" borderId="21" xfId="3" applyBorder="1"/>
    <xf numFmtId="0" fontId="5" fillId="0" borderId="22" xfId="3" applyBorder="1"/>
    <xf numFmtId="0" fontId="3" fillId="0" borderId="22" xfId="4" applyFill="1" applyBorder="1" applyAlignment="1">
      <alignment horizontal="center"/>
    </xf>
    <xf numFmtId="0" fontId="5" fillId="0" borderId="23" xfId="3" applyBorder="1"/>
    <xf numFmtId="0" fontId="4" fillId="5" borderId="0" xfId="0" applyFont="1" applyFill="1" applyBorder="1"/>
    <xf numFmtId="0" fontId="4" fillId="5" borderId="39" xfId="0" applyFont="1" applyFill="1" applyBorder="1"/>
    <xf numFmtId="0" fontId="4" fillId="5" borderId="40" xfId="0" applyFont="1" applyFill="1" applyBorder="1"/>
    <xf numFmtId="0" fontId="0" fillId="5" borderId="42" xfId="0" applyFill="1" applyBorder="1"/>
    <xf numFmtId="0" fontId="0" fillId="5" borderId="43" xfId="0" applyFill="1" applyBorder="1"/>
    <xf numFmtId="0" fontId="0" fillId="5" borderId="44" xfId="0" applyFill="1" applyBorder="1"/>
    <xf numFmtId="0" fontId="1" fillId="2" borderId="3" xfId="1" applyBorder="1"/>
    <xf numFmtId="0" fontId="1" fillId="2" borderId="4" xfId="1" applyBorder="1"/>
    <xf numFmtId="0" fontId="1" fillId="2" borderId="5" xfId="1" applyBorder="1"/>
    <xf numFmtId="0" fontId="1" fillId="2" borderId="0" xfId="1" applyBorder="1"/>
    <xf numFmtId="0" fontId="1" fillId="2" borderId="6" xfId="1" applyBorder="1"/>
    <xf numFmtId="0" fontId="1" fillId="2" borderId="7" xfId="1" applyBorder="1"/>
    <xf numFmtId="0" fontId="1" fillId="2" borderId="8" xfId="1" applyBorder="1"/>
    <xf numFmtId="0" fontId="1" fillId="2" borderId="9" xfId="1" applyBorder="1"/>
    <xf numFmtId="0" fontId="1" fillId="2" borderId="25" xfId="1" applyBorder="1"/>
    <xf numFmtId="0" fontId="1" fillId="2" borderId="34" xfId="1" applyBorder="1"/>
    <xf numFmtId="0" fontId="1" fillId="2" borderId="48" xfId="1" applyBorder="1"/>
    <xf numFmtId="0" fontId="1" fillId="2" borderId="49" xfId="1" applyBorder="1"/>
    <xf numFmtId="0" fontId="2" fillId="3" borderId="2" xfId="2" applyBorder="1"/>
    <xf numFmtId="0" fontId="2" fillId="3" borderId="3" xfId="2" applyBorder="1"/>
    <xf numFmtId="0" fontId="2" fillId="3" borderId="4" xfId="2" applyBorder="1"/>
    <xf numFmtId="0" fontId="2" fillId="3" borderId="34" xfId="2" applyBorder="1"/>
    <xf numFmtId="0" fontId="2" fillId="3" borderId="25" xfId="2" applyBorder="1"/>
    <xf numFmtId="0" fontId="2" fillId="3" borderId="6" xfId="2" applyBorder="1"/>
    <xf numFmtId="0" fontId="2" fillId="3" borderId="45" xfId="2" applyBorder="1"/>
    <xf numFmtId="0" fontId="2" fillId="3" borderId="46" xfId="2" applyBorder="1"/>
    <xf numFmtId="0" fontId="2" fillId="3" borderId="9" xfId="2" applyBorder="1"/>
    <xf numFmtId="0" fontId="2" fillId="3" borderId="48" xfId="2" applyBorder="1"/>
    <xf numFmtId="0" fontId="2" fillId="3" borderId="49" xfId="2" applyBorder="1"/>
    <xf numFmtId="0" fontId="2" fillId="3" borderId="50" xfId="2" applyBorder="1"/>
    <xf numFmtId="0" fontId="2" fillId="3" borderId="35" xfId="2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3" borderId="5" xfId="2" applyBorder="1"/>
    <xf numFmtId="0" fontId="2" fillId="3" borderId="0" xfId="2" applyBorder="1"/>
    <xf numFmtId="0" fontId="0" fillId="7" borderId="0" xfId="0" applyFill="1"/>
    <xf numFmtId="0" fontId="18" fillId="8" borderId="0" xfId="0" applyFont="1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1" fillId="2" borderId="0" xfId="1"/>
    <xf numFmtId="3" fontId="3" fillId="0" borderId="0" xfId="4" applyNumberFormat="1" applyFill="1" applyBorder="1" applyAlignment="1">
      <alignment horizontal="center"/>
    </xf>
    <xf numFmtId="0" fontId="0" fillId="0" borderId="0" xfId="0" applyBorder="1"/>
    <xf numFmtId="0" fontId="5" fillId="0" borderId="0" xfId="3" applyBorder="1"/>
    <xf numFmtId="0" fontId="9" fillId="0" borderId="26" xfId="4" applyFont="1" applyFill="1" applyBorder="1" applyAlignment="1" applyProtection="1">
      <alignment horizontal="center"/>
      <protection hidden="1"/>
    </xf>
    <xf numFmtId="0" fontId="9" fillId="0" borderId="29" xfId="4" applyFont="1" applyFill="1" applyBorder="1" applyAlignment="1" applyProtection="1">
      <alignment horizontal="left"/>
      <protection hidden="1"/>
    </xf>
    <xf numFmtId="0" fontId="3" fillId="0" borderId="30" xfId="4" applyFill="1" applyBorder="1" applyAlignment="1" applyProtection="1">
      <alignment horizontal="center"/>
      <protection hidden="1"/>
    </xf>
    <xf numFmtId="3" fontId="3" fillId="0" borderId="1" xfId="4" applyNumberFormat="1" applyFill="1" applyBorder="1" applyAlignment="1" applyProtection="1">
      <alignment horizontal="center"/>
      <protection hidden="1"/>
    </xf>
    <xf numFmtId="0" fontId="3" fillId="0" borderId="1" xfId="4" applyFill="1" applyBorder="1" applyProtection="1">
      <protection hidden="1"/>
    </xf>
    <xf numFmtId="0" fontId="3" fillId="0" borderId="31" xfId="4" applyFill="1" applyBorder="1" applyProtection="1">
      <protection hidden="1"/>
    </xf>
    <xf numFmtId="0" fontId="3" fillId="0" borderId="34" xfId="4" applyFill="1" applyBorder="1" applyAlignment="1" applyProtection="1">
      <alignment horizontal="center"/>
      <protection hidden="1"/>
    </xf>
    <xf numFmtId="0" fontId="3" fillId="0" borderId="35" xfId="4" applyFill="1" applyBorder="1" applyProtection="1">
      <protection hidden="1"/>
    </xf>
    <xf numFmtId="0" fontId="3" fillId="0" borderId="32" xfId="4" applyFill="1" applyBorder="1" applyAlignment="1" applyProtection="1">
      <alignment horizontal="center"/>
      <protection hidden="1"/>
    </xf>
    <xf numFmtId="3" fontId="3" fillId="0" borderId="24" xfId="4" applyNumberFormat="1" applyFill="1" applyBorder="1" applyAlignment="1" applyProtection="1">
      <alignment horizontal="center"/>
      <protection hidden="1"/>
    </xf>
    <xf numFmtId="0" fontId="3" fillId="0" borderId="24" xfId="4" applyFill="1" applyBorder="1" applyProtection="1">
      <protection hidden="1"/>
    </xf>
    <xf numFmtId="0" fontId="3" fillId="0" borderId="33" xfId="4" applyFill="1" applyBorder="1" applyProtection="1">
      <protection hidden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6" fillId="0" borderId="12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7" fillId="0" borderId="0" xfId="3" applyFont="1" applyAlignment="1">
      <alignment horizontal="center"/>
    </xf>
    <xf numFmtId="0" fontId="7" fillId="0" borderId="14" xfId="3" applyFont="1" applyBorder="1" applyAlignment="1">
      <alignment horizontal="center"/>
    </xf>
    <xf numFmtId="0" fontId="8" fillId="0" borderId="15" xfId="3" applyFont="1" applyBorder="1" applyAlignment="1">
      <alignment horizontal="center"/>
    </xf>
    <xf numFmtId="0" fontId="8" fillId="0" borderId="16" xfId="3" applyFont="1" applyBorder="1" applyAlignment="1">
      <alignment horizontal="center"/>
    </xf>
    <xf numFmtId="0" fontId="8" fillId="0" borderId="17" xfId="3" applyFont="1" applyBorder="1" applyAlignment="1">
      <alignment horizontal="center"/>
    </xf>
    <xf numFmtId="0" fontId="3" fillId="0" borderId="45" xfId="4" applyFill="1" applyBorder="1" applyAlignment="1" applyProtection="1">
      <alignment horizontal="center"/>
      <protection hidden="1"/>
    </xf>
    <xf numFmtId="0" fontId="3" fillId="0" borderId="46" xfId="4" applyFill="1" applyBorder="1" applyAlignment="1" applyProtection="1">
      <alignment horizontal="center"/>
      <protection hidden="1"/>
    </xf>
    <xf numFmtId="0" fontId="3" fillId="0" borderId="47" xfId="4" applyFill="1" applyBorder="1" applyAlignment="1" applyProtection="1">
      <alignment horizontal="center"/>
      <protection hidden="1"/>
    </xf>
    <xf numFmtId="14" fontId="8" fillId="0" borderId="15" xfId="3" applyNumberFormat="1" applyFont="1" applyBorder="1" applyAlignment="1">
      <alignment horizontal="center"/>
    </xf>
    <xf numFmtId="14" fontId="8" fillId="0" borderId="16" xfId="3" applyNumberFormat="1" applyFont="1" applyBorder="1" applyAlignment="1">
      <alignment horizontal="center"/>
    </xf>
    <xf numFmtId="0" fontId="5" fillId="0" borderId="15" xfId="3" applyBorder="1" applyAlignment="1">
      <alignment horizontal="center"/>
    </xf>
    <xf numFmtId="0" fontId="5" fillId="0" borderId="17" xfId="3" applyBorder="1" applyAlignment="1">
      <alignment horizontal="center"/>
    </xf>
    <xf numFmtId="0" fontId="5" fillId="0" borderId="16" xfId="3" applyBorder="1" applyAlignment="1">
      <alignment horizontal="center"/>
    </xf>
    <xf numFmtId="0" fontId="7" fillId="0" borderId="19" xfId="3" applyFont="1" applyBorder="1" applyAlignment="1">
      <alignment horizontal="center"/>
    </xf>
    <xf numFmtId="0" fontId="7" fillId="0" borderId="20" xfId="3" applyFont="1" applyBorder="1" applyAlignment="1">
      <alignment horizontal="center"/>
    </xf>
    <xf numFmtId="1" fontId="8" fillId="0" borderId="15" xfId="3" applyNumberFormat="1" applyFont="1" applyBorder="1" applyAlignment="1">
      <alignment horizontal="center"/>
    </xf>
    <xf numFmtId="1" fontId="8" fillId="0" borderId="16" xfId="3" applyNumberFormat="1" applyFont="1" applyBorder="1" applyAlignment="1">
      <alignment horizontal="center"/>
    </xf>
    <xf numFmtId="0" fontId="9" fillId="0" borderId="27" xfId="4" applyFont="1" applyFill="1" applyBorder="1" applyAlignment="1" applyProtection="1">
      <alignment horizontal="center"/>
      <protection hidden="1"/>
    </xf>
    <xf numFmtId="0" fontId="9" fillId="0" borderId="28" xfId="4" applyFont="1" applyFill="1" applyBorder="1" applyAlignment="1" applyProtection="1">
      <alignment horizontal="center"/>
      <protection hidden="1"/>
    </xf>
    <xf numFmtId="0" fontId="11" fillId="5" borderId="36" xfId="0" applyFont="1" applyFill="1" applyBorder="1" applyAlignment="1">
      <alignment horizontal="center"/>
    </xf>
    <xf numFmtId="0" fontId="11" fillId="5" borderId="37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2" fillId="6" borderId="25" xfId="0" applyFont="1" applyFill="1" applyBorder="1" applyAlignment="1" applyProtection="1">
      <alignment horizontal="center"/>
      <protection locked="0"/>
    </xf>
    <xf numFmtId="0" fontId="12" fillId="6" borderId="41" xfId="0" applyFont="1" applyFill="1" applyBorder="1" applyAlignment="1" applyProtection="1">
      <alignment horizontal="center"/>
      <protection locked="0"/>
    </xf>
  </cellXfs>
  <cellStyles count="5">
    <cellStyle name="Goed" xfId="1" builtinId="26"/>
    <cellStyle name="Neutraal" xfId="2" builtinId="28"/>
    <cellStyle name="Stand. 2" xfId="3"/>
    <cellStyle name="Standaard" xfId="0" builtinId="0"/>
    <cellStyle name="Uitvoer 2" xfId="4"/>
  </cellStyles>
  <dxfs count="8">
    <dxf>
      <fill>
        <patternFill>
          <bgColor theme="9" tint="0.59996337778862885"/>
        </patternFill>
      </fill>
    </dxf>
    <dxf>
      <fill>
        <patternFill>
          <bgColor rgb="FFFFAAA3"/>
        </patternFill>
      </fill>
    </dxf>
    <dxf>
      <fill>
        <patternFill>
          <bgColor theme="4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AAA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38</xdr:row>
      <xdr:rowOff>0</xdr:rowOff>
    </xdr:from>
    <xdr:to>
      <xdr:col>11</xdr:col>
      <xdr:colOff>66675</xdr:colOff>
      <xdr:row>39</xdr:row>
      <xdr:rowOff>114300</xdr:rowOff>
    </xdr:to>
    <xdr:sp macro="" textlink="">
      <xdr:nvSpPr>
        <xdr:cNvPr id="13" name="AutoShape 2" descr="Afbeeldingsresultaat voor novoferm">
          <a:extLst>
            <a:ext uri="{FF2B5EF4-FFF2-40B4-BE49-F238E27FC236}">
              <a16:creationId xmlns:a16="http://schemas.microsoft.com/office/drawing/2014/main" xmlns="" id="{B781DA44-E39F-47D9-B665-55FF83C9FE6E}"/>
            </a:ext>
          </a:extLst>
        </xdr:cNvPr>
        <xdr:cNvSpPr>
          <a:spLocks noChangeAspect="1" noChangeArrowheads="1"/>
        </xdr:cNvSpPr>
      </xdr:nvSpPr>
      <xdr:spPr bwMode="auto">
        <a:xfrm>
          <a:off x="6810375" y="678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142875</xdr:colOff>
      <xdr:row>7</xdr:row>
      <xdr:rowOff>142875</xdr:rowOff>
    </xdr:from>
    <xdr:to>
      <xdr:col>10</xdr:col>
      <xdr:colOff>123307</xdr:colOff>
      <xdr:row>36</xdr:row>
      <xdr:rowOff>38100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7C8D9E82-BEFD-4EA8-94EE-59A1AB201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905000"/>
          <a:ext cx="6533632" cy="5438775"/>
        </a:xfrm>
        <a:prstGeom prst="rect">
          <a:avLst/>
        </a:prstGeom>
      </xdr:spPr>
    </xdr:pic>
    <xdr:clientData/>
  </xdr:twoCellAnchor>
  <xdr:twoCellAnchor editAs="oneCell">
    <xdr:from>
      <xdr:col>10</xdr:col>
      <xdr:colOff>219074</xdr:colOff>
      <xdr:row>17</xdr:row>
      <xdr:rowOff>85724</xdr:rowOff>
    </xdr:from>
    <xdr:to>
      <xdr:col>14</xdr:col>
      <xdr:colOff>2028825</xdr:colOff>
      <xdr:row>23</xdr:row>
      <xdr:rowOff>79555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411E944C-CA90-493A-83E4-040DA50F4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2274" y="3752849"/>
          <a:ext cx="4591051" cy="1136831"/>
        </a:xfrm>
        <a:prstGeom prst="rect">
          <a:avLst/>
        </a:prstGeom>
      </xdr:spPr>
    </xdr:pic>
    <xdr:clientData/>
  </xdr:twoCellAnchor>
  <xdr:twoCellAnchor editAs="oneCell">
    <xdr:from>
      <xdr:col>11</xdr:col>
      <xdr:colOff>390525</xdr:colOff>
      <xdr:row>10</xdr:row>
      <xdr:rowOff>19051</xdr:rowOff>
    </xdr:from>
    <xdr:to>
      <xdr:col>13</xdr:col>
      <xdr:colOff>418109</xdr:colOff>
      <xdr:row>16</xdr:row>
      <xdr:rowOff>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xmlns="" id="{914C0E8E-C1F8-4392-B5A9-9C104CAC9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81850" y="2352676"/>
          <a:ext cx="1923059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247650</xdr:rowOff>
    </xdr:from>
    <xdr:to>
      <xdr:col>1</xdr:col>
      <xdr:colOff>847725</xdr:colOff>
      <xdr:row>1</xdr:row>
      <xdr:rowOff>326276</xdr:rowOff>
    </xdr:to>
    <xdr:pic>
      <xdr:nvPicPr>
        <xdr:cNvPr id="6" name="Afbeelding 5" descr="http://vogel-toranlagen.de/wp-content/uploads/2013/07/large_novoferm_logo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770" b="28163"/>
        <a:stretch/>
      </xdr:blipFill>
      <xdr:spPr bwMode="auto">
        <a:xfrm>
          <a:off x="76200" y="247650"/>
          <a:ext cx="1343025" cy="373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687937</xdr:colOff>
      <xdr:row>0</xdr:row>
      <xdr:rowOff>266700</xdr:rowOff>
    </xdr:from>
    <xdr:to>
      <xdr:col>14</xdr:col>
      <xdr:colOff>2019301</xdr:colOff>
      <xdr:row>2</xdr:row>
      <xdr:rowOff>8705</xdr:rowOff>
    </xdr:to>
    <xdr:pic>
      <xdr:nvPicPr>
        <xdr:cNvPr id="7" name="Afbeelding 6" descr="http://vogel-toranlagen.de/wp-content/uploads/2013/07/large_novoferm_logo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770" b="28163"/>
        <a:stretch/>
      </xdr:blipFill>
      <xdr:spPr bwMode="auto">
        <a:xfrm>
          <a:off x="10022437" y="266700"/>
          <a:ext cx="1331364" cy="370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L107"/>
  <sheetViews>
    <sheetView zoomScale="85" zoomScaleNormal="85" workbookViewId="0">
      <selection activeCell="E109" sqref="E109"/>
    </sheetView>
  </sheetViews>
  <sheetFormatPr defaultRowHeight="15" x14ac:dyDescent="0.25"/>
  <sheetData>
    <row r="4" spans="1:38" ht="15.75" thickBot="1" x14ac:dyDescent="0.3">
      <c r="AC4" s="49"/>
      <c r="AD4" s="80" t="s">
        <v>31</v>
      </c>
      <c r="AE4" s="80"/>
    </row>
    <row r="5" spans="1:38" ht="32.25" thickBot="1" x14ac:dyDescent="0.55000000000000004">
      <c r="A5" s="49" t="s">
        <v>36</v>
      </c>
      <c r="B5" s="52" t="s">
        <v>0</v>
      </c>
      <c r="C5" s="49"/>
      <c r="D5" s="50">
        <v>1000</v>
      </c>
      <c r="E5" s="50">
        <v>1500</v>
      </c>
      <c r="F5" s="50">
        <v>2000</v>
      </c>
      <c r="G5" s="50">
        <v>2500</v>
      </c>
      <c r="H5" s="50">
        <v>3000</v>
      </c>
      <c r="I5" s="50">
        <v>3500</v>
      </c>
      <c r="J5" s="50">
        <v>4000</v>
      </c>
      <c r="K5" s="50">
        <v>4500</v>
      </c>
      <c r="L5" s="50">
        <v>5000</v>
      </c>
      <c r="M5" s="50">
        <v>5500</v>
      </c>
      <c r="N5" s="50">
        <v>6000</v>
      </c>
      <c r="O5" s="50">
        <v>6500</v>
      </c>
      <c r="P5" s="50">
        <v>7000</v>
      </c>
      <c r="Q5" s="50">
        <v>7500</v>
      </c>
      <c r="R5" s="50">
        <v>8000</v>
      </c>
      <c r="S5" s="50">
        <v>8500</v>
      </c>
      <c r="T5" s="50">
        <v>9000</v>
      </c>
      <c r="U5" s="50">
        <v>9500</v>
      </c>
      <c r="V5" s="50">
        <v>10000</v>
      </c>
      <c r="W5" s="50">
        <v>10001</v>
      </c>
      <c r="X5" s="50">
        <v>11000</v>
      </c>
      <c r="Y5" s="50">
        <v>11500</v>
      </c>
      <c r="Z5" s="50">
        <v>12000</v>
      </c>
      <c r="AC5" s="49"/>
      <c r="AD5" s="49"/>
      <c r="AE5" s="49"/>
      <c r="AG5" s="81" t="s">
        <v>32</v>
      </c>
      <c r="AH5" s="82"/>
      <c r="AI5" s="82"/>
      <c r="AJ5" s="82"/>
      <c r="AK5" s="82"/>
      <c r="AL5" s="83"/>
    </row>
    <row r="6" spans="1:38" x14ac:dyDescent="0.25">
      <c r="A6" s="49">
        <v>2</v>
      </c>
      <c r="B6" s="49"/>
      <c r="C6" s="50">
        <v>10000</v>
      </c>
      <c r="D6" s="63">
        <v>8</v>
      </c>
      <c r="E6" s="63">
        <v>8</v>
      </c>
      <c r="F6" s="63">
        <v>8</v>
      </c>
      <c r="G6" s="63">
        <v>8</v>
      </c>
      <c r="H6" s="63">
        <v>8</v>
      </c>
      <c r="I6" s="63">
        <v>8</v>
      </c>
      <c r="J6" s="63">
        <v>8</v>
      </c>
      <c r="K6" s="63">
        <v>8</v>
      </c>
      <c r="L6" s="63">
        <v>8</v>
      </c>
      <c r="M6" s="63">
        <v>8</v>
      </c>
      <c r="N6" s="63">
        <v>8</v>
      </c>
      <c r="O6" s="63">
        <v>8</v>
      </c>
      <c r="P6" s="63">
        <v>8</v>
      </c>
      <c r="Q6" s="63">
        <v>8</v>
      </c>
      <c r="R6" s="63">
        <v>8</v>
      </c>
      <c r="S6" s="63">
        <v>8</v>
      </c>
      <c r="T6" s="63">
        <v>8</v>
      </c>
      <c r="U6" s="63">
        <v>8</v>
      </c>
      <c r="V6" s="63">
        <v>8</v>
      </c>
      <c r="W6" s="63">
        <v>8</v>
      </c>
      <c r="X6" s="63">
        <v>8</v>
      </c>
      <c r="Y6" s="63">
        <v>8</v>
      </c>
      <c r="Z6" s="63">
        <v>8</v>
      </c>
      <c r="AC6" s="49"/>
      <c r="AD6" s="49">
        <v>1000</v>
      </c>
      <c r="AE6" s="49">
        <f>HLOOKUP($AH$6,$D$5:$Z$42,A42,TRUE)</f>
        <v>1</v>
      </c>
      <c r="AG6" s="34" t="s">
        <v>9</v>
      </c>
      <c r="AH6" s="35">
        <f>Inbouwschets!U5</f>
        <v>4000</v>
      </c>
      <c r="AI6" s="35" t="s">
        <v>4</v>
      </c>
      <c r="AJ6" s="35">
        <f>LOOKUP(AE44,B48:B56,C48:C56)</f>
        <v>0</v>
      </c>
      <c r="AK6" s="24"/>
      <c r="AL6" s="25"/>
    </row>
    <row r="7" spans="1:38" x14ac:dyDescent="0.25">
      <c r="A7" s="49">
        <v>3</v>
      </c>
      <c r="B7" s="49"/>
      <c r="C7" s="50">
        <v>9750</v>
      </c>
      <c r="D7" s="63">
        <v>8</v>
      </c>
      <c r="E7" s="63">
        <v>8</v>
      </c>
      <c r="F7" s="63">
        <v>8</v>
      </c>
      <c r="G7" s="63">
        <v>8</v>
      </c>
      <c r="H7" s="63">
        <v>8</v>
      </c>
      <c r="I7" s="63">
        <v>8</v>
      </c>
      <c r="J7" s="63">
        <v>8</v>
      </c>
      <c r="K7" s="63">
        <v>8</v>
      </c>
      <c r="L7" s="63">
        <v>8</v>
      </c>
      <c r="M7" s="63">
        <v>8</v>
      </c>
      <c r="N7" s="63">
        <v>8</v>
      </c>
      <c r="O7" s="63">
        <v>8</v>
      </c>
      <c r="P7" s="63">
        <v>8</v>
      </c>
      <c r="Q7" s="63">
        <v>8</v>
      </c>
      <c r="R7" s="63">
        <v>8</v>
      </c>
      <c r="S7" s="63">
        <v>8</v>
      </c>
      <c r="T7" s="63">
        <v>8</v>
      </c>
      <c r="U7" s="63">
        <v>8</v>
      </c>
      <c r="V7" s="63">
        <v>8</v>
      </c>
      <c r="W7" s="63">
        <v>8</v>
      </c>
      <c r="X7" s="63">
        <v>8</v>
      </c>
      <c r="Y7" s="63">
        <v>8</v>
      </c>
      <c r="Z7" s="63">
        <v>8</v>
      </c>
      <c r="AC7" s="49"/>
      <c r="AD7" s="49">
        <v>1250</v>
      </c>
      <c r="AE7" s="49">
        <f>HLOOKUP($AH$6,$D$5:$Z$42,A41,TRUE)</f>
        <v>1</v>
      </c>
      <c r="AG7" s="33" t="s">
        <v>8</v>
      </c>
      <c r="AH7" s="32">
        <f>Inbouwschets!U6</f>
        <v>4000</v>
      </c>
      <c r="AI7" s="32" t="s">
        <v>5</v>
      </c>
      <c r="AJ7" s="32">
        <f>LOOKUP(AE44,B48:B56,D48:D56)</f>
        <v>0</v>
      </c>
      <c r="AK7" s="27"/>
      <c r="AL7" s="28"/>
    </row>
    <row r="8" spans="1:38" x14ac:dyDescent="0.25">
      <c r="A8" s="49">
        <v>4</v>
      </c>
      <c r="B8" s="49"/>
      <c r="C8" s="50">
        <v>9500</v>
      </c>
      <c r="D8" s="63">
        <v>8</v>
      </c>
      <c r="E8" s="63">
        <v>8</v>
      </c>
      <c r="F8" s="63">
        <v>8</v>
      </c>
      <c r="G8" s="63">
        <v>8</v>
      </c>
      <c r="H8" s="63">
        <v>8</v>
      </c>
      <c r="I8" s="63">
        <v>8</v>
      </c>
      <c r="J8" s="63">
        <v>8</v>
      </c>
      <c r="K8" s="63">
        <v>8</v>
      </c>
      <c r="L8" s="63">
        <v>8</v>
      </c>
      <c r="M8" s="63">
        <v>8</v>
      </c>
      <c r="N8" s="63">
        <v>8</v>
      </c>
      <c r="O8" s="63">
        <v>8</v>
      </c>
      <c r="P8" s="63">
        <v>8</v>
      </c>
      <c r="Q8" s="63">
        <v>8</v>
      </c>
      <c r="R8" s="63">
        <v>8</v>
      </c>
      <c r="S8" s="63">
        <v>8</v>
      </c>
      <c r="T8" s="63">
        <v>8</v>
      </c>
      <c r="U8" s="63">
        <v>8</v>
      </c>
      <c r="V8" s="63">
        <v>8</v>
      </c>
      <c r="W8" s="63">
        <v>8</v>
      </c>
      <c r="X8" s="63">
        <v>8</v>
      </c>
      <c r="Y8" s="63">
        <v>8</v>
      </c>
      <c r="Z8" s="63">
        <v>8</v>
      </c>
      <c r="AC8" s="49"/>
      <c r="AD8" s="49">
        <v>1500</v>
      </c>
      <c r="AE8" s="49">
        <f>HLOOKUP($AH$6,$D$5:$Z$42,A40,TRUE)</f>
        <v>1</v>
      </c>
      <c r="AG8" s="26"/>
      <c r="AH8" s="27"/>
      <c r="AI8" s="32" t="s">
        <v>6</v>
      </c>
      <c r="AJ8" s="32">
        <f>LOOKUP(AE44,B48:B56,E48:E56)</f>
        <v>0</v>
      </c>
      <c r="AK8" s="27"/>
      <c r="AL8" s="28"/>
    </row>
    <row r="9" spans="1:38" x14ac:dyDescent="0.25">
      <c r="A9" s="49">
        <v>5</v>
      </c>
      <c r="B9" s="49"/>
      <c r="C9" s="50">
        <v>9250</v>
      </c>
      <c r="D9" s="63">
        <v>8</v>
      </c>
      <c r="E9" s="63">
        <v>8</v>
      </c>
      <c r="F9" s="63">
        <v>8</v>
      </c>
      <c r="G9" s="63">
        <v>8</v>
      </c>
      <c r="H9" s="63">
        <v>8</v>
      </c>
      <c r="I9" s="63">
        <v>8</v>
      </c>
      <c r="J9" s="63">
        <v>8</v>
      </c>
      <c r="K9" s="63">
        <v>8</v>
      </c>
      <c r="L9" s="63">
        <v>8</v>
      </c>
      <c r="M9" s="63">
        <v>8</v>
      </c>
      <c r="N9" s="63">
        <v>8</v>
      </c>
      <c r="O9" s="63">
        <v>8</v>
      </c>
      <c r="P9" s="63">
        <v>8</v>
      </c>
      <c r="Q9" s="63">
        <v>8</v>
      </c>
      <c r="R9" s="63">
        <v>8</v>
      </c>
      <c r="S9" s="63">
        <v>8</v>
      </c>
      <c r="T9" s="63">
        <v>8</v>
      </c>
      <c r="U9" s="63">
        <v>8</v>
      </c>
      <c r="V9" s="63">
        <v>8</v>
      </c>
      <c r="W9" s="63">
        <v>8</v>
      </c>
      <c r="X9" s="63">
        <v>8</v>
      </c>
      <c r="Y9" s="63">
        <v>8</v>
      </c>
      <c r="Z9" s="63">
        <v>8</v>
      </c>
      <c r="AC9" s="49"/>
      <c r="AD9" s="49">
        <v>1750</v>
      </c>
      <c r="AE9" s="49">
        <f>HLOOKUP($AH$6,$D$5:$Z$42,A39,TRUE)</f>
        <v>1</v>
      </c>
      <c r="AG9" s="26"/>
      <c r="AH9" s="27"/>
      <c r="AI9" s="32" t="s">
        <v>7</v>
      </c>
      <c r="AJ9" s="32">
        <f>LOOKUP(AE44,B48:B56,F48:F56)</f>
        <v>0</v>
      </c>
      <c r="AK9" s="27"/>
      <c r="AL9" s="28"/>
    </row>
    <row r="10" spans="1:38" x14ac:dyDescent="0.25">
      <c r="A10" s="49">
        <v>6</v>
      </c>
      <c r="B10" s="49"/>
      <c r="C10" s="50">
        <v>9000</v>
      </c>
      <c r="D10" s="63">
        <v>8</v>
      </c>
      <c r="E10" s="63">
        <v>8</v>
      </c>
      <c r="F10" s="63">
        <v>8</v>
      </c>
      <c r="G10" s="63">
        <v>8</v>
      </c>
      <c r="H10" s="63">
        <v>8</v>
      </c>
      <c r="I10" s="63">
        <v>8</v>
      </c>
      <c r="J10" s="63">
        <v>8</v>
      </c>
      <c r="K10" s="63">
        <v>8</v>
      </c>
      <c r="L10" s="63">
        <v>8</v>
      </c>
      <c r="M10" s="63">
        <v>8</v>
      </c>
      <c r="N10" s="63">
        <v>8</v>
      </c>
      <c r="O10" s="63">
        <v>8</v>
      </c>
      <c r="P10" s="63">
        <v>8</v>
      </c>
      <c r="Q10" s="63">
        <v>8</v>
      </c>
      <c r="R10" s="63">
        <v>8</v>
      </c>
      <c r="S10" s="63">
        <v>8</v>
      </c>
      <c r="T10" s="63">
        <v>8</v>
      </c>
      <c r="U10" s="63">
        <v>8</v>
      </c>
      <c r="V10" s="63">
        <v>8</v>
      </c>
      <c r="W10" s="63">
        <v>8</v>
      </c>
      <c r="X10" s="63">
        <v>8</v>
      </c>
      <c r="Y10" s="63">
        <v>8</v>
      </c>
      <c r="Z10" s="63">
        <v>8</v>
      </c>
      <c r="AC10" s="49"/>
      <c r="AD10" s="49">
        <v>2000</v>
      </c>
      <c r="AE10" s="49">
        <f>HLOOKUP($AH$6,$D$5:$Z$42,A38,TRUE)</f>
        <v>1</v>
      </c>
      <c r="AG10" s="26"/>
      <c r="AH10" s="27"/>
      <c r="AI10" s="32" t="s">
        <v>37</v>
      </c>
      <c r="AJ10" s="32">
        <f>LOOKUP(AE98,C100:C107,D100:D107)</f>
        <v>250</v>
      </c>
      <c r="AK10" s="27"/>
      <c r="AL10" s="28"/>
    </row>
    <row r="11" spans="1:38" x14ac:dyDescent="0.25">
      <c r="A11" s="49">
        <v>7</v>
      </c>
      <c r="B11" s="49"/>
      <c r="C11" s="50">
        <v>8750</v>
      </c>
      <c r="D11" s="63">
        <v>8</v>
      </c>
      <c r="E11" s="63">
        <v>8</v>
      </c>
      <c r="F11" s="63">
        <v>8</v>
      </c>
      <c r="G11" s="63">
        <v>8</v>
      </c>
      <c r="H11" s="63">
        <v>8</v>
      </c>
      <c r="I11" s="63">
        <v>8</v>
      </c>
      <c r="J11" s="63">
        <v>8</v>
      </c>
      <c r="K11" s="63">
        <v>8</v>
      </c>
      <c r="L11" s="63">
        <v>8</v>
      </c>
      <c r="M11" s="63">
        <v>8</v>
      </c>
      <c r="N11" s="63">
        <v>8</v>
      </c>
      <c r="O11" s="63">
        <v>8</v>
      </c>
      <c r="P11" s="63">
        <v>8</v>
      </c>
      <c r="Q11" s="63">
        <v>8</v>
      </c>
      <c r="R11" s="63">
        <v>8</v>
      </c>
      <c r="S11" s="63">
        <v>8</v>
      </c>
      <c r="T11" s="63">
        <v>8</v>
      </c>
      <c r="U11" s="63">
        <v>8</v>
      </c>
      <c r="V11" s="63">
        <v>8</v>
      </c>
      <c r="W11" s="63">
        <v>8</v>
      </c>
      <c r="X11" s="63">
        <v>8</v>
      </c>
      <c r="Y11" s="63">
        <v>8</v>
      </c>
      <c r="Z11" s="63">
        <v>8</v>
      </c>
      <c r="AC11" s="49"/>
      <c r="AD11" s="49">
        <v>2250</v>
      </c>
      <c r="AE11" s="49">
        <f>HLOOKUP($AH$6,$D$5:$Z$42,A37,TRUE)</f>
        <v>1</v>
      </c>
      <c r="AG11" s="26"/>
      <c r="AH11" s="27"/>
      <c r="AI11" s="32" t="s">
        <v>37</v>
      </c>
      <c r="AJ11" s="32">
        <f>LOOKUP(AE98,C100:C107,E100:E107)</f>
        <v>250</v>
      </c>
      <c r="AK11" s="27"/>
      <c r="AL11" s="28"/>
    </row>
    <row r="12" spans="1:38" x14ac:dyDescent="0.25">
      <c r="A12" s="49">
        <v>8</v>
      </c>
      <c r="B12" s="49"/>
      <c r="C12" s="50">
        <v>8500</v>
      </c>
      <c r="D12" s="63">
        <v>8</v>
      </c>
      <c r="E12" s="63">
        <v>8</v>
      </c>
      <c r="F12" s="63">
        <v>8</v>
      </c>
      <c r="G12" s="63">
        <v>8</v>
      </c>
      <c r="H12" s="63">
        <v>8</v>
      </c>
      <c r="I12" s="63">
        <v>8</v>
      </c>
      <c r="J12" s="63">
        <v>8</v>
      </c>
      <c r="K12" s="63">
        <v>8</v>
      </c>
      <c r="L12" s="63">
        <v>8</v>
      </c>
      <c r="M12" s="63">
        <v>8</v>
      </c>
      <c r="N12" s="63">
        <v>8</v>
      </c>
      <c r="O12" s="63">
        <v>8</v>
      </c>
      <c r="P12" s="63">
        <v>8</v>
      </c>
      <c r="Q12" s="63">
        <v>8</v>
      </c>
      <c r="R12" s="63">
        <v>8</v>
      </c>
      <c r="S12" s="63">
        <v>8</v>
      </c>
      <c r="T12" s="63">
        <v>8</v>
      </c>
      <c r="U12" s="63">
        <v>8</v>
      </c>
      <c r="V12" s="63">
        <v>8</v>
      </c>
      <c r="W12" s="63">
        <v>8</v>
      </c>
      <c r="X12" s="63">
        <v>8</v>
      </c>
      <c r="Y12" s="63">
        <v>8</v>
      </c>
      <c r="Z12" s="63">
        <v>8</v>
      </c>
      <c r="AC12" s="49"/>
      <c r="AD12" s="49">
        <v>2500</v>
      </c>
      <c r="AE12" s="49">
        <f>HLOOKUP($AH$6,$D$5:$Z$42,A36,TRUE)</f>
        <v>1</v>
      </c>
      <c r="AG12" s="26"/>
      <c r="AH12" s="27"/>
      <c r="AI12" s="27"/>
      <c r="AJ12" s="27"/>
      <c r="AK12" s="27"/>
      <c r="AL12" s="28"/>
    </row>
    <row r="13" spans="1:38" x14ac:dyDescent="0.25">
      <c r="A13" s="49">
        <v>9</v>
      </c>
      <c r="B13" s="49"/>
      <c r="C13" s="50">
        <v>8250</v>
      </c>
      <c r="D13" s="63">
        <v>8</v>
      </c>
      <c r="E13" s="63">
        <v>8</v>
      </c>
      <c r="F13" s="63">
        <v>8</v>
      </c>
      <c r="G13" s="63">
        <v>8</v>
      </c>
      <c r="H13" s="63">
        <v>8</v>
      </c>
      <c r="I13" s="63">
        <v>8</v>
      </c>
      <c r="J13" s="63">
        <v>8</v>
      </c>
      <c r="K13" s="63">
        <v>8</v>
      </c>
      <c r="L13" s="63">
        <v>8</v>
      </c>
      <c r="M13" s="63">
        <v>8</v>
      </c>
      <c r="N13" s="63">
        <v>8</v>
      </c>
      <c r="O13" s="63">
        <v>8</v>
      </c>
      <c r="P13" s="63">
        <v>8</v>
      </c>
      <c r="Q13" s="63">
        <v>8</v>
      </c>
      <c r="R13" s="63">
        <v>8</v>
      </c>
      <c r="S13" s="63">
        <v>8</v>
      </c>
      <c r="T13" s="63">
        <v>8</v>
      </c>
      <c r="U13" s="63">
        <v>8</v>
      </c>
      <c r="V13" s="63">
        <v>8</v>
      </c>
      <c r="W13" s="63">
        <v>8</v>
      </c>
      <c r="X13" s="63">
        <v>8</v>
      </c>
      <c r="Y13" s="63">
        <v>8</v>
      </c>
      <c r="Z13" s="63">
        <v>8</v>
      </c>
      <c r="AC13" s="49"/>
      <c r="AD13" s="49">
        <v>2750</v>
      </c>
      <c r="AE13" s="49">
        <f>HLOOKUP($AH$6,$D$5:$Z$42,A35,TRUE)</f>
        <v>1</v>
      </c>
      <c r="AG13" s="26"/>
      <c r="AH13" s="27"/>
      <c r="AI13" s="32" t="s">
        <v>10</v>
      </c>
      <c r="AJ13" s="32" t="str">
        <f>LOOKUP(AE44,B48:B56,H48:H56)</f>
        <v>Buismotor 230V</v>
      </c>
      <c r="AK13" s="27"/>
      <c r="AL13" s="28"/>
    </row>
    <row r="14" spans="1:38" x14ac:dyDescent="0.25">
      <c r="A14" s="49">
        <v>10</v>
      </c>
      <c r="B14" s="49"/>
      <c r="C14" s="50">
        <v>8001</v>
      </c>
      <c r="D14" s="63">
        <v>8</v>
      </c>
      <c r="E14" s="63">
        <v>8</v>
      </c>
      <c r="F14" s="63">
        <v>8</v>
      </c>
      <c r="G14" s="63">
        <v>8</v>
      </c>
      <c r="H14" s="63">
        <v>8</v>
      </c>
      <c r="I14" s="63">
        <v>8</v>
      </c>
      <c r="J14" s="63">
        <v>8</v>
      </c>
      <c r="K14" s="63">
        <v>8</v>
      </c>
      <c r="L14" s="63">
        <v>8</v>
      </c>
      <c r="M14" s="63">
        <v>8</v>
      </c>
      <c r="N14" s="63">
        <v>8</v>
      </c>
      <c r="O14" s="63">
        <v>8</v>
      </c>
      <c r="P14" s="63">
        <v>8</v>
      </c>
      <c r="Q14" s="63">
        <v>8</v>
      </c>
      <c r="R14" s="63">
        <v>8</v>
      </c>
      <c r="S14" s="63">
        <v>8</v>
      </c>
      <c r="T14" s="63">
        <v>8</v>
      </c>
      <c r="U14" s="63">
        <v>8</v>
      </c>
      <c r="V14" s="63">
        <v>8</v>
      </c>
      <c r="W14" s="63">
        <v>8</v>
      </c>
      <c r="X14" s="63">
        <v>8</v>
      </c>
      <c r="Y14" s="63">
        <v>8</v>
      </c>
      <c r="Z14" s="63">
        <v>8</v>
      </c>
      <c r="AC14" s="49"/>
      <c r="AD14" s="49">
        <v>3000</v>
      </c>
      <c r="AE14" s="49">
        <f>HLOOKUP($AH$6,$D$5:$Z$42,A34,TRUE)</f>
        <v>1</v>
      </c>
      <c r="AG14" s="26"/>
      <c r="AH14" s="27"/>
      <c r="AI14" s="27"/>
      <c r="AJ14" s="27"/>
      <c r="AK14" s="27"/>
      <c r="AL14" s="28"/>
    </row>
    <row r="15" spans="1:38" x14ac:dyDescent="0.25">
      <c r="A15" s="49">
        <v>11</v>
      </c>
      <c r="B15" s="49"/>
      <c r="C15" s="50">
        <v>7750</v>
      </c>
      <c r="D15" s="63">
        <v>1</v>
      </c>
      <c r="E15" s="63">
        <v>1</v>
      </c>
      <c r="F15" s="63">
        <v>1</v>
      </c>
      <c r="G15" s="63">
        <v>1</v>
      </c>
      <c r="H15" s="63">
        <v>1</v>
      </c>
      <c r="I15" s="63">
        <v>1</v>
      </c>
      <c r="J15" s="63">
        <v>1</v>
      </c>
      <c r="K15" s="63">
        <v>1</v>
      </c>
      <c r="L15" s="63">
        <v>1</v>
      </c>
      <c r="M15" s="63">
        <v>1</v>
      </c>
      <c r="N15" s="63">
        <v>1</v>
      </c>
      <c r="O15" s="63">
        <v>1</v>
      </c>
      <c r="P15" s="63">
        <v>1</v>
      </c>
      <c r="Q15" s="63">
        <v>1</v>
      </c>
      <c r="R15" s="63">
        <v>1</v>
      </c>
      <c r="S15" s="63">
        <v>1</v>
      </c>
      <c r="T15" s="63">
        <v>1</v>
      </c>
      <c r="U15" s="63">
        <v>1</v>
      </c>
      <c r="V15" s="63">
        <v>1</v>
      </c>
      <c r="W15" s="63">
        <v>1</v>
      </c>
      <c r="X15" s="63">
        <v>8</v>
      </c>
      <c r="Y15" s="63">
        <v>8</v>
      </c>
      <c r="Z15" s="63">
        <v>8</v>
      </c>
      <c r="AC15" s="49"/>
      <c r="AD15" s="49">
        <v>3250</v>
      </c>
      <c r="AE15" s="49">
        <f>HLOOKUP($AH$6,$D$5:$Z$42,A33,TRUE)</f>
        <v>1</v>
      </c>
      <c r="AG15" s="26"/>
      <c r="AH15" s="27"/>
      <c r="AI15" s="27"/>
      <c r="AJ15" s="27"/>
      <c r="AK15" s="27"/>
      <c r="AL15" s="28"/>
    </row>
    <row r="16" spans="1:38" x14ac:dyDescent="0.25">
      <c r="A16" s="49">
        <v>12</v>
      </c>
      <c r="B16" s="49"/>
      <c r="C16" s="50">
        <v>7500</v>
      </c>
      <c r="D16" s="63">
        <v>1</v>
      </c>
      <c r="E16" s="63">
        <v>1</v>
      </c>
      <c r="F16" s="63">
        <v>1</v>
      </c>
      <c r="G16" s="63">
        <v>1</v>
      </c>
      <c r="H16" s="63">
        <v>1</v>
      </c>
      <c r="I16" s="63">
        <v>1</v>
      </c>
      <c r="J16" s="63">
        <v>1</v>
      </c>
      <c r="K16" s="63">
        <v>1</v>
      </c>
      <c r="L16" s="63">
        <v>1</v>
      </c>
      <c r="M16" s="63">
        <v>1</v>
      </c>
      <c r="N16" s="63">
        <v>1</v>
      </c>
      <c r="O16" s="63">
        <v>1</v>
      </c>
      <c r="P16" s="63">
        <v>1</v>
      </c>
      <c r="Q16" s="63">
        <v>1</v>
      </c>
      <c r="R16" s="63">
        <v>1</v>
      </c>
      <c r="S16" s="63">
        <v>1</v>
      </c>
      <c r="T16" s="63">
        <v>1</v>
      </c>
      <c r="U16" s="63">
        <v>1</v>
      </c>
      <c r="V16" s="63">
        <v>1</v>
      </c>
      <c r="W16" s="63">
        <v>1</v>
      </c>
      <c r="X16" s="63">
        <v>8</v>
      </c>
      <c r="Y16" s="63">
        <v>8</v>
      </c>
      <c r="Z16" s="63">
        <v>8</v>
      </c>
      <c r="AC16" s="49"/>
      <c r="AD16" s="49">
        <v>3500</v>
      </c>
      <c r="AE16" s="49">
        <f>HLOOKUP($AH$6,$D$5:$Z$42,A32,TRUE)</f>
        <v>1</v>
      </c>
      <c r="AG16" s="26"/>
      <c r="AH16" s="27"/>
      <c r="AI16" s="27"/>
      <c r="AJ16" s="27"/>
      <c r="AK16" s="27"/>
      <c r="AL16" s="28"/>
    </row>
    <row r="17" spans="1:38" x14ac:dyDescent="0.25">
      <c r="A17" s="49">
        <v>13</v>
      </c>
      <c r="B17" s="49"/>
      <c r="C17" s="50">
        <v>7250</v>
      </c>
      <c r="D17" s="63">
        <v>1</v>
      </c>
      <c r="E17" s="63">
        <v>1</v>
      </c>
      <c r="F17" s="63">
        <v>1</v>
      </c>
      <c r="G17" s="63">
        <v>1</v>
      </c>
      <c r="H17" s="63">
        <v>1</v>
      </c>
      <c r="I17" s="63">
        <v>1</v>
      </c>
      <c r="J17" s="63">
        <v>1</v>
      </c>
      <c r="K17" s="63">
        <v>1</v>
      </c>
      <c r="L17" s="63">
        <v>1</v>
      </c>
      <c r="M17" s="63">
        <v>1</v>
      </c>
      <c r="N17" s="63">
        <v>1</v>
      </c>
      <c r="O17" s="63">
        <v>1</v>
      </c>
      <c r="P17" s="63">
        <v>1</v>
      </c>
      <c r="Q17" s="63">
        <v>1</v>
      </c>
      <c r="R17" s="63">
        <v>1</v>
      </c>
      <c r="S17" s="63">
        <v>1</v>
      </c>
      <c r="T17" s="63">
        <v>1</v>
      </c>
      <c r="U17" s="63">
        <v>1</v>
      </c>
      <c r="V17" s="63">
        <v>1</v>
      </c>
      <c r="W17" s="63">
        <v>1</v>
      </c>
      <c r="X17" s="63">
        <v>8</v>
      </c>
      <c r="Y17" s="63">
        <v>8</v>
      </c>
      <c r="Z17" s="63">
        <v>8</v>
      </c>
      <c r="AC17" s="49"/>
      <c r="AD17" s="49">
        <v>3750</v>
      </c>
      <c r="AE17" s="49">
        <f>HLOOKUP($AH$6,$D$5:$Z$42,A31,TRUE)</f>
        <v>1</v>
      </c>
      <c r="AG17" s="26"/>
      <c r="AH17" s="27"/>
      <c r="AI17" s="27"/>
      <c r="AJ17" s="27"/>
      <c r="AK17" s="27"/>
      <c r="AL17" s="28"/>
    </row>
    <row r="18" spans="1:38" x14ac:dyDescent="0.25">
      <c r="A18" s="49">
        <v>14</v>
      </c>
      <c r="B18" s="49"/>
      <c r="C18" s="50">
        <v>7000</v>
      </c>
      <c r="D18" s="63">
        <v>1</v>
      </c>
      <c r="E18" s="63">
        <v>1</v>
      </c>
      <c r="F18" s="63">
        <v>1</v>
      </c>
      <c r="G18" s="63">
        <v>1</v>
      </c>
      <c r="H18" s="63">
        <v>1</v>
      </c>
      <c r="I18" s="63">
        <v>1</v>
      </c>
      <c r="J18" s="63">
        <v>1</v>
      </c>
      <c r="K18" s="63">
        <v>1</v>
      </c>
      <c r="L18" s="63">
        <v>1</v>
      </c>
      <c r="M18" s="63">
        <v>1</v>
      </c>
      <c r="N18" s="63">
        <v>1</v>
      </c>
      <c r="O18" s="63">
        <v>1</v>
      </c>
      <c r="P18" s="63">
        <v>1</v>
      </c>
      <c r="Q18" s="63">
        <v>1</v>
      </c>
      <c r="R18" s="63">
        <v>1</v>
      </c>
      <c r="S18" s="63">
        <v>1</v>
      </c>
      <c r="T18" s="63">
        <v>1</v>
      </c>
      <c r="U18" s="63">
        <v>1</v>
      </c>
      <c r="V18" s="63">
        <v>1</v>
      </c>
      <c r="W18" s="63">
        <v>1</v>
      </c>
      <c r="X18" s="63">
        <v>8</v>
      </c>
      <c r="Y18" s="63">
        <v>8</v>
      </c>
      <c r="Z18" s="63">
        <v>8</v>
      </c>
      <c r="AC18" s="49"/>
      <c r="AD18" s="49">
        <v>4000</v>
      </c>
      <c r="AE18" s="49">
        <f>HLOOKUP($AH$6,$D$5:$Z$42,A30,TRUE)</f>
        <v>1</v>
      </c>
      <c r="AG18" s="26"/>
      <c r="AH18" s="27"/>
      <c r="AI18" s="27"/>
      <c r="AJ18" s="27"/>
      <c r="AK18" s="27"/>
      <c r="AL18" s="28"/>
    </row>
    <row r="19" spans="1:38" ht="15.75" thickBot="1" x14ac:dyDescent="0.3">
      <c r="A19" s="49">
        <v>15</v>
      </c>
      <c r="B19" s="49"/>
      <c r="C19" s="50">
        <v>6750</v>
      </c>
      <c r="D19" s="63">
        <v>1</v>
      </c>
      <c r="E19" s="63">
        <v>1</v>
      </c>
      <c r="F19" s="63">
        <v>1</v>
      </c>
      <c r="G19" s="63">
        <v>1</v>
      </c>
      <c r="H19" s="63">
        <v>1</v>
      </c>
      <c r="I19" s="63">
        <v>1</v>
      </c>
      <c r="J19" s="63">
        <v>1</v>
      </c>
      <c r="K19" s="63">
        <v>1</v>
      </c>
      <c r="L19" s="63">
        <v>1</v>
      </c>
      <c r="M19" s="63">
        <v>1</v>
      </c>
      <c r="N19" s="63">
        <v>1</v>
      </c>
      <c r="O19" s="63">
        <v>1</v>
      </c>
      <c r="P19" s="63">
        <v>1</v>
      </c>
      <c r="Q19" s="63">
        <v>1</v>
      </c>
      <c r="R19" s="63">
        <v>1</v>
      </c>
      <c r="S19" s="63">
        <v>1</v>
      </c>
      <c r="T19" s="63">
        <v>1</v>
      </c>
      <c r="U19" s="63">
        <v>1</v>
      </c>
      <c r="V19" s="63">
        <v>1</v>
      </c>
      <c r="W19" s="63">
        <v>1</v>
      </c>
      <c r="X19" s="63">
        <v>8</v>
      </c>
      <c r="Y19" s="63">
        <v>8</v>
      </c>
      <c r="Z19" s="63">
        <v>8</v>
      </c>
      <c r="AC19" s="49"/>
      <c r="AD19" s="49">
        <v>4250</v>
      </c>
      <c r="AE19" s="49">
        <f>HLOOKUP($AH$6,$D$5:$Z$42,A29,TRUE)</f>
        <v>1</v>
      </c>
      <c r="AG19" s="29"/>
      <c r="AH19" s="30"/>
      <c r="AI19" s="30"/>
      <c r="AJ19" s="30"/>
      <c r="AK19" s="30"/>
      <c r="AL19" s="31"/>
    </row>
    <row r="20" spans="1:38" x14ac:dyDescent="0.25">
      <c r="A20" s="49">
        <v>16</v>
      </c>
      <c r="B20" s="49"/>
      <c r="C20" s="50">
        <v>6500</v>
      </c>
      <c r="D20" s="63">
        <v>1</v>
      </c>
      <c r="E20" s="63">
        <v>1</v>
      </c>
      <c r="F20" s="63">
        <v>1</v>
      </c>
      <c r="G20" s="63">
        <v>1</v>
      </c>
      <c r="H20" s="63">
        <v>1</v>
      </c>
      <c r="I20" s="63">
        <v>1</v>
      </c>
      <c r="J20" s="63">
        <v>1</v>
      </c>
      <c r="K20" s="63">
        <v>1</v>
      </c>
      <c r="L20" s="63">
        <v>1</v>
      </c>
      <c r="M20" s="63">
        <v>1</v>
      </c>
      <c r="N20" s="63">
        <v>1</v>
      </c>
      <c r="O20" s="63">
        <v>1</v>
      </c>
      <c r="P20" s="63">
        <v>1</v>
      </c>
      <c r="Q20" s="63">
        <v>1</v>
      </c>
      <c r="R20" s="63">
        <v>1</v>
      </c>
      <c r="S20" s="63">
        <v>1</v>
      </c>
      <c r="T20" s="63">
        <v>1</v>
      </c>
      <c r="U20" s="63">
        <v>1</v>
      </c>
      <c r="V20" s="63">
        <v>1</v>
      </c>
      <c r="W20" s="63">
        <v>1</v>
      </c>
      <c r="X20" s="63">
        <v>8</v>
      </c>
      <c r="Y20" s="63">
        <v>8</v>
      </c>
      <c r="Z20" s="63">
        <v>8</v>
      </c>
      <c r="AC20" s="49"/>
      <c r="AD20" s="49">
        <v>4500</v>
      </c>
      <c r="AE20" s="49">
        <f>HLOOKUP($AH$6,$D$5:$Z$42,A28,TRUE)</f>
        <v>1</v>
      </c>
    </row>
    <row r="21" spans="1:38" x14ac:dyDescent="0.25">
      <c r="A21" s="49">
        <v>17</v>
      </c>
      <c r="B21" s="49"/>
      <c r="C21" s="50">
        <v>6250</v>
      </c>
      <c r="D21" s="63">
        <v>1</v>
      </c>
      <c r="E21" s="63">
        <v>1</v>
      </c>
      <c r="F21" s="63">
        <v>1</v>
      </c>
      <c r="G21" s="63">
        <v>1</v>
      </c>
      <c r="H21" s="63">
        <v>1</v>
      </c>
      <c r="I21" s="63">
        <v>1</v>
      </c>
      <c r="J21" s="63">
        <v>1</v>
      </c>
      <c r="K21" s="63">
        <v>1</v>
      </c>
      <c r="L21" s="63">
        <v>1</v>
      </c>
      <c r="M21" s="63">
        <v>1</v>
      </c>
      <c r="N21" s="63">
        <v>1</v>
      </c>
      <c r="O21" s="63">
        <v>1</v>
      </c>
      <c r="P21" s="63">
        <v>1</v>
      </c>
      <c r="Q21" s="63">
        <v>1</v>
      </c>
      <c r="R21" s="63">
        <v>1</v>
      </c>
      <c r="S21" s="63">
        <v>1</v>
      </c>
      <c r="T21" s="63">
        <v>1</v>
      </c>
      <c r="U21" s="63">
        <v>1</v>
      </c>
      <c r="V21" s="63">
        <v>1</v>
      </c>
      <c r="W21" s="63">
        <v>1</v>
      </c>
      <c r="X21" s="63">
        <v>8</v>
      </c>
      <c r="Y21" s="63">
        <v>8</v>
      </c>
      <c r="Z21" s="63">
        <v>8</v>
      </c>
      <c r="AC21" s="49"/>
      <c r="AD21" s="49">
        <v>4750</v>
      </c>
      <c r="AE21" s="49">
        <f>HLOOKUP($AH$6,$D$5:$Z$42,A27,TRUE)</f>
        <v>1</v>
      </c>
    </row>
    <row r="22" spans="1:38" x14ac:dyDescent="0.25">
      <c r="A22" s="49">
        <v>18</v>
      </c>
      <c r="B22" s="49"/>
      <c r="C22" s="50">
        <v>6000</v>
      </c>
      <c r="D22" s="63">
        <v>1</v>
      </c>
      <c r="E22" s="63">
        <v>1</v>
      </c>
      <c r="F22" s="63">
        <v>1</v>
      </c>
      <c r="G22" s="63">
        <v>1</v>
      </c>
      <c r="H22" s="63">
        <v>1</v>
      </c>
      <c r="I22" s="63">
        <v>1</v>
      </c>
      <c r="J22" s="63">
        <v>1</v>
      </c>
      <c r="K22" s="63">
        <v>1</v>
      </c>
      <c r="L22" s="63">
        <v>1</v>
      </c>
      <c r="M22" s="63">
        <v>1</v>
      </c>
      <c r="N22" s="63">
        <v>1</v>
      </c>
      <c r="O22" s="63">
        <v>1</v>
      </c>
      <c r="P22" s="63">
        <v>1</v>
      </c>
      <c r="Q22" s="63">
        <v>1</v>
      </c>
      <c r="R22" s="63">
        <v>1</v>
      </c>
      <c r="S22" s="63">
        <v>1</v>
      </c>
      <c r="T22" s="63">
        <v>1</v>
      </c>
      <c r="U22" s="63">
        <v>1</v>
      </c>
      <c r="V22" s="63">
        <v>1</v>
      </c>
      <c r="W22" s="63">
        <v>1</v>
      </c>
      <c r="X22" s="63">
        <v>8</v>
      </c>
      <c r="Y22" s="63">
        <v>8</v>
      </c>
      <c r="Z22" s="63">
        <v>8</v>
      </c>
      <c r="AC22" s="49"/>
      <c r="AD22" s="49">
        <v>5000</v>
      </c>
      <c r="AE22" s="49">
        <f>HLOOKUP($AH$6,$D$5:$Z$42,A26,TRUE)</f>
        <v>1</v>
      </c>
    </row>
    <row r="23" spans="1:38" x14ac:dyDescent="0.25">
      <c r="A23" s="49">
        <v>19</v>
      </c>
      <c r="B23" s="49"/>
      <c r="C23" s="50">
        <v>5750</v>
      </c>
      <c r="D23" s="63">
        <v>1</v>
      </c>
      <c r="E23" s="63">
        <v>1</v>
      </c>
      <c r="F23" s="63">
        <v>1</v>
      </c>
      <c r="G23" s="63">
        <v>1</v>
      </c>
      <c r="H23" s="63">
        <v>1</v>
      </c>
      <c r="I23" s="63">
        <v>1</v>
      </c>
      <c r="J23" s="63">
        <v>1</v>
      </c>
      <c r="K23" s="63">
        <v>1</v>
      </c>
      <c r="L23" s="63">
        <v>1</v>
      </c>
      <c r="M23" s="63">
        <v>1</v>
      </c>
      <c r="N23" s="63">
        <v>1</v>
      </c>
      <c r="O23" s="63">
        <v>1</v>
      </c>
      <c r="P23" s="63">
        <v>1</v>
      </c>
      <c r="Q23" s="63">
        <v>1</v>
      </c>
      <c r="R23" s="63">
        <v>1</v>
      </c>
      <c r="S23" s="63">
        <v>1</v>
      </c>
      <c r="T23" s="63">
        <v>1</v>
      </c>
      <c r="U23" s="63">
        <v>1</v>
      </c>
      <c r="V23" s="63">
        <v>1</v>
      </c>
      <c r="W23" s="63">
        <v>1</v>
      </c>
      <c r="X23" s="63">
        <v>8</v>
      </c>
      <c r="Y23" s="63">
        <v>8</v>
      </c>
      <c r="Z23" s="63">
        <v>8</v>
      </c>
      <c r="AC23" s="49"/>
      <c r="AD23" s="49">
        <v>5250</v>
      </c>
      <c r="AE23" s="49">
        <f>HLOOKUP($AH$6,$D$5:$Z$42,A25,TRUE)</f>
        <v>1</v>
      </c>
    </row>
    <row r="24" spans="1:38" x14ac:dyDescent="0.25">
      <c r="A24" s="49">
        <v>20</v>
      </c>
      <c r="B24" s="49"/>
      <c r="C24" s="50">
        <v>5500</v>
      </c>
      <c r="D24" s="63">
        <v>1</v>
      </c>
      <c r="E24" s="63">
        <v>1</v>
      </c>
      <c r="F24" s="63">
        <v>1</v>
      </c>
      <c r="G24" s="63">
        <v>1</v>
      </c>
      <c r="H24" s="63">
        <v>1</v>
      </c>
      <c r="I24" s="63">
        <v>1</v>
      </c>
      <c r="J24" s="63">
        <v>1</v>
      </c>
      <c r="K24" s="63">
        <v>1</v>
      </c>
      <c r="L24" s="63">
        <v>1</v>
      </c>
      <c r="M24" s="63">
        <v>1</v>
      </c>
      <c r="N24" s="63">
        <v>1</v>
      </c>
      <c r="O24" s="63">
        <v>1</v>
      </c>
      <c r="P24" s="63">
        <v>1</v>
      </c>
      <c r="Q24" s="63">
        <v>1</v>
      </c>
      <c r="R24" s="63">
        <v>1</v>
      </c>
      <c r="S24" s="63">
        <v>1</v>
      </c>
      <c r="T24" s="63">
        <v>1</v>
      </c>
      <c r="U24" s="63">
        <v>1</v>
      </c>
      <c r="V24" s="63">
        <v>1</v>
      </c>
      <c r="W24" s="63">
        <v>1</v>
      </c>
      <c r="X24" s="63">
        <v>8</v>
      </c>
      <c r="Y24" s="63">
        <v>8</v>
      </c>
      <c r="Z24" s="63">
        <v>8</v>
      </c>
      <c r="AC24" s="49"/>
      <c r="AD24" s="49">
        <v>5500</v>
      </c>
      <c r="AE24" s="49">
        <f>HLOOKUP($AH$6,$D$5:$Z$42,A24,TRUE)</f>
        <v>1</v>
      </c>
    </row>
    <row r="25" spans="1:38" x14ac:dyDescent="0.25">
      <c r="A25" s="49">
        <v>21</v>
      </c>
      <c r="B25" s="49"/>
      <c r="C25" s="50">
        <v>5250</v>
      </c>
      <c r="D25" s="63">
        <v>1</v>
      </c>
      <c r="E25" s="63">
        <v>1</v>
      </c>
      <c r="F25" s="63">
        <v>1</v>
      </c>
      <c r="G25" s="63">
        <v>1</v>
      </c>
      <c r="H25" s="63">
        <v>1</v>
      </c>
      <c r="I25" s="63">
        <v>1</v>
      </c>
      <c r="J25" s="63">
        <v>1</v>
      </c>
      <c r="K25" s="63">
        <v>1</v>
      </c>
      <c r="L25" s="63">
        <v>1</v>
      </c>
      <c r="M25" s="63">
        <v>1</v>
      </c>
      <c r="N25" s="63">
        <v>1</v>
      </c>
      <c r="O25" s="63">
        <v>1</v>
      </c>
      <c r="P25" s="63">
        <v>1</v>
      </c>
      <c r="Q25" s="63">
        <v>1</v>
      </c>
      <c r="R25" s="63">
        <v>1</v>
      </c>
      <c r="S25" s="63">
        <v>1</v>
      </c>
      <c r="T25" s="63">
        <v>1</v>
      </c>
      <c r="U25" s="63">
        <v>1</v>
      </c>
      <c r="V25" s="63">
        <v>1</v>
      </c>
      <c r="W25" s="63">
        <v>1</v>
      </c>
      <c r="X25" s="63">
        <v>8</v>
      </c>
      <c r="Y25" s="63">
        <v>8</v>
      </c>
      <c r="Z25" s="63">
        <v>8</v>
      </c>
      <c r="AC25" s="49"/>
      <c r="AD25" s="49">
        <v>5750</v>
      </c>
      <c r="AE25" s="49">
        <f>HLOOKUP($AH$6,$D$5:$Z$42,A23,TRUE)</f>
        <v>1</v>
      </c>
    </row>
    <row r="26" spans="1:38" x14ac:dyDescent="0.25">
      <c r="A26" s="49">
        <v>22</v>
      </c>
      <c r="B26" s="49"/>
      <c r="C26" s="50">
        <v>5000</v>
      </c>
      <c r="D26" s="63">
        <v>1</v>
      </c>
      <c r="E26" s="63">
        <v>1</v>
      </c>
      <c r="F26" s="63">
        <v>1</v>
      </c>
      <c r="G26" s="63">
        <v>1</v>
      </c>
      <c r="H26" s="63">
        <v>1</v>
      </c>
      <c r="I26" s="63">
        <v>1</v>
      </c>
      <c r="J26" s="63">
        <v>1</v>
      </c>
      <c r="K26" s="63">
        <v>1</v>
      </c>
      <c r="L26" s="63">
        <v>1</v>
      </c>
      <c r="M26" s="63">
        <v>1</v>
      </c>
      <c r="N26" s="63">
        <v>1</v>
      </c>
      <c r="O26" s="63">
        <v>1</v>
      </c>
      <c r="P26" s="63">
        <v>1</v>
      </c>
      <c r="Q26" s="63">
        <v>1</v>
      </c>
      <c r="R26" s="63">
        <v>1</v>
      </c>
      <c r="S26" s="63">
        <v>1</v>
      </c>
      <c r="T26" s="63">
        <v>1</v>
      </c>
      <c r="U26" s="63">
        <v>1</v>
      </c>
      <c r="V26" s="63">
        <v>1</v>
      </c>
      <c r="W26" s="63">
        <v>1</v>
      </c>
      <c r="X26" s="63">
        <v>8</v>
      </c>
      <c r="Y26" s="63">
        <v>8</v>
      </c>
      <c r="Z26" s="63">
        <v>8</v>
      </c>
      <c r="AC26" s="49"/>
      <c r="AD26" s="49">
        <v>6000</v>
      </c>
      <c r="AE26" s="49">
        <f>HLOOKUP($AH$6,$D$5:$Z$42,A22,TRUE)</f>
        <v>1</v>
      </c>
    </row>
    <row r="27" spans="1:38" x14ac:dyDescent="0.25">
      <c r="A27" s="49">
        <v>23</v>
      </c>
      <c r="B27" s="49"/>
      <c r="C27" s="50">
        <v>4750</v>
      </c>
      <c r="D27" s="63">
        <v>1</v>
      </c>
      <c r="E27" s="63">
        <v>1</v>
      </c>
      <c r="F27" s="63">
        <v>1</v>
      </c>
      <c r="G27" s="63">
        <v>1</v>
      </c>
      <c r="H27" s="63">
        <v>1</v>
      </c>
      <c r="I27" s="63">
        <v>1</v>
      </c>
      <c r="J27" s="63">
        <v>1</v>
      </c>
      <c r="K27" s="63">
        <v>1</v>
      </c>
      <c r="L27" s="63">
        <v>1</v>
      </c>
      <c r="M27" s="63">
        <v>1</v>
      </c>
      <c r="N27" s="63">
        <v>1</v>
      </c>
      <c r="O27" s="63">
        <v>1</v>
      </c>
      <c r="P27" s="63">
        <v>1</v>
      </c>
      <c r="Q27" s="63">
        <v>1</v>
      </c>
      <c r="R27" s="63">
        <v>1</v>
      </c>
      <c r="S27" s="63">
        <v>1</v>
      </c>
      <c r="T27" s="63">
        <v>1</v>
      </c>
      <c r="U27" s="63">
        <v>1</v>
      </c>
      <c r="V27" s="63">
        <v>1</v>
      </c>
      <c r="W27" s="63">
        <v>1</v>
      </c>
      <c r="X27" s="63">
        <v>8</v>
      </c>
      <c r="Y27" s="63">
        <v>8</v>
      </c>
      <c r="Z27" s="63">
        <v>8</v>
      </c>
      <c r="AC27" s="49"/>
      <c r="AD27" s="49">
        <v>6250</v>
      </c>
      <c r="AE27" s="49">
        <f>HLOOKUP($AH$6,$D$5:$Z$42,A21,TRUE)</f>
        <v>1</v>
      </c>
    </row>
    <row r="28" spans="1:38" x14ac:dyDescent="0.25">
      <c r="A28" s="49">
        <v>24</v>
      </c>
      <c r="B28" s="49"/>
      <c r="C28" s="50">
        <v>4500</v>
      </c>
      <c r="D28" s="63">
        <v>1</v>
      </c>
      <c r="E28" s="63">
        <v>1</v>
      </c>
      <c r="F28" s="63">
        <v>1</v>
      </c>
      <c r="G28" s="63">
        <v>1</v>
      </c>
      <c r="H28" s="63">
        <v>1</v>
      </c>
      <c r="I28" s="63">
        <v>1</v>
      </c>
      <c r="J28" s="63">
        <v>1</v>
      </c>
      <c r="K28" s="63">
        <v>1</v>
      </c>
      <c r="L28" s="63">
        <v>1</v>
      </c>
      <c r="M28" s="63">
        <v>1</v>
      </c>
      <c r="N28" s="63">
        <v>1</v>
      </c>
      <c r="O28" s="63">
        <v>1</v>
      </c>
      <c r="P28" s="63">
        <v>1</v>
      </c>
      <c r="Q28" s="63">
        <v>1</v>
      </c>
      <c r="R28" s="63">
        <v>1</v>
      </c>
      <c r="S28" s="63">
        <v>1</v>
      </c>
      <c r="T28" s="63">
        <v>1</v>
      </c>
      <c r="U28" s="63">
        <v>1</v>
      </c>
      <c r="V28" s="63">
        <v>1</v>
      </c>
      <c r="W28" s="63">
        <v>1</v>
      </c>
      <c r="X28" s="63">
        <v>8</v>
      </c>
      <c r="Y28" s="63">
        <v>8</v>
      </c>
      <c r="Z28" s="63">
        <v>8</v>
      </c>
      <c r="AC28" s="49"/>
      <c r="AD28" s="49">
        <v>6500</v>
      </c>
      <c r="AE28" s="49">
        <f>HLOOKUP($AH$6,$D$5:$Z$42,A20,TRUE)</f>
        <v>1</v>
      </c>
    </row>
    <row r="29" spans="1:38" x14ac:dyDescent="0.25">
      <c r="A29" s="49">
        <v>25</v>
      </c>
      <c r="B29" s="49"/>
      <c r="C29" s="50">
        <v>4250</v>
      </c>
      <c r="D29" s="63">
        <v>1</v>
      </c>
      <c r="E29" s="63">
        <v>1</v>
      </c>
      <c r="F29" s="63">
        <v>1</v>
      </c>
      <c r="G29" s="63">
        <v>1</v>
      </c>
      <c r="H29" s="63">
        <v>1</v>
      </c>
      <c r="I29" s="63">
        <v>1</v>
      </c>
      <c r="J29" s="63">
        <v>1</v>
      </c>
      <c r="K29" s="63">
        <v>1</v>
      </c>
      <c r="L29" s="63">
        <v>1</v>
      </c>
      <c r="M29" s="63">
        <v>1</v>
      </c>
      <c r="N29" s="63">
        <v>1</v>
      </c>
      <c r="O29" s="63">
        <v>1</v>
      </c>
      <c r="P29" s="63">
        <v>1</v>
      </c>
      <c r="Q29" s="63">
        <v>1</v>
      </c>
      <c r="R29" s="63">
        <v>1</v>
      </c>
      <c r="S29" s="63">
        <v>1</v>
      </c>
      <c r="T29" s="63">
        <v>1</v>
      </c>
      <c r="U29" s="63">
        <v>1</v>
      </c>
      <c r="V29" s="63">
        <v>1</v>
      </c>
      <c r="W29" s="63">
        <v>1</v>
      </c>
      <c r="X29" s="63">
        <v>8</v>
      </c>
      <c r="Y29" s="63">
        <v>8</v>
      </c>
      <c r="Z29" s="63">
        <v>8</v>
      </c>
      <c r="AC29" s="49"/>
      <c r="AD29" s="49">
        <v>6750</v>
      </c>
      <c r="AE29" s="49">
        <f>HLOOKUP($AH$6,$D$5:$Z$42,A19,TRUE)</f>
        <v>1</v>
      </c>
    </row>
    <row r="30" spans="1:38" x14ac:dyDescent="0.25">
      <c r="A30" s="49">
        <v>26</v>
      </c>
      <c r="B30" s="49"/>
      <c r="C30" s="50">
        <v>4000</v>
      </c>
      <c r="D30" s="63">
        <v>1</v>
      </c>
      <c r="E30" s="63">
        <v>1</v>
      </c>
      <c r="F30" s="63">
        <v>1</v>
      </c>
      <c r="G30" s="63">
        <v>1</v>
      </c>
      <c r="H30" s="63">
        <v>1</v>
      </c>
      <c r="I30" s="63">
        <v>1</v>
      </c>
      <c r="J30" s="63">
        <v>1</v>
      </c>
      <c r="K30" s="63">
        <v>1</v>
      </c>
      <c r="L30" s="63">
        <v>1</v>
      </c>
      <c r="M30" s="63">
        <v>1</v>
      </c>
      <c r="N30" s="63">
        <v>1</v>
      </c>
      <c r="O30" s="63">
        <v>1</v>
      </c>
      <c r="P30" s="63">
        <v>1</v>
      </c>
      <c r="Q30" s="63">
        <v>1</v>
      </c>
      <c r="R30" s="63">
        <v>1</v>
      </c>
      <c r="S30" s="63">
        <v>1</v>
      </c>
      <c r="T30" s="63">
        <v>1</v>
      </c>
      <c r="U30" s="63">
        <v>1</v>
      </c>
      <c r="V30" s="63">
        <v>1</v>
      </c>
      <c r="W30" s="63">
        <v>1</v>
      </c>
      <c r="X30" s="63">
        <v>8</v>
      </c>
      <c r="Y30" s="63">
        <v>8</v>
      </c>
      <c r="Z30" s="63">
        <v>8</v>
      </c>
      <c r="AC30" s="49"/>
      <c r="AD30" s="49">
        <v>7000</v>
      </c>
      <c r="AE30" s="49">
        <f>HLOOKUP($AH$6,$D$5:$Z$42,A18,TRUE)</f>
        <v>1</v>
      </c>
    </row>
    <row r="31" spans="1:38" x14ac:dyDescent="0.25">
      <c r="A31" s="49">
        <v>27</v>
      </c>
      <c r="B31" s="49"/>
      <c r="C31" s="50">
        <v>3750</v>
      </c>
      <c r="D31" s="63">
        <v>1</v>
      </c>
      <c r="E31" s="63">
        <v>1</v>
      </c>
      <c r="F31" s="63">
        <v>1</v>
      </c>
      <c r="G31" s="63">
        <v>1</v>
      </c>
      <c r="H31" s="63">
        <v>1</v>
      </c>
      <c r="I31" s="63">
        <v>1</v>
      </c>
      <c r="J31" s="63">
        <v>1</v>
      </c>
      <c r="K31" s="63">
        <v>1</v>
      </c>
      <c r="L31" s="63">
        <v>1</v>
      </c>
      <c r="M31" s="63">
        <v>1</v>
      </c>
      <c r="N31" s="63">
        <v>1</v>
      </c>
      <c r="O31" s="63">
        <v>1</v>
      </c>
      <c r="P31" s="63">
        <v>1</v>
      </c>
      <c r="Q31" s="63">
        <v>1</v>
      </c>
      <c r="R31" s="63">
        <v>1</v>
      </c>
      <c r="S31" s="63">
        <v>1</v>
      </c>
      <c r="T31" s="63">
        <v>1</v>
      </c>
      <c r="U31" s="63">
        <v>1</v>
      </c>
      <c r="V31" s="63">
        <v>1</v>
      </c>
      <c r="W31" s="63">
        <v>1</v>
      </c>
      <c r="X31" s="63">
        <v>8</v>
      </c>
      <c r="Y31" s="63">
        <v>8</v>
      </c>
      <c r="Z31" s="63">
        <v>8</v>
      </c>
      <c r="AC31" s="49"/>
      <c r="AD31" s="49">
        <v>7250</v>
      </c>
      <c r="AE31" s="49">
        <f>HLOOKUP($AH$6,$D$5:$Z$42,A17,TRUE)</f>
        <v>1</v>
      </c>
    </row>
    <row r="32" spans="1:38" x14ac:dyDescent="0.25">
      <c r="A32" s="49">
        <v>28</v>
      </c>
      <c r="B32" s="49"/>
      <c r="C32" s="50">
        <v>3500</v>
      </c>
      <c r="D32" s="63">
        <v>1</v>
      </c>
      <c r="E32" s="63">
        <v>1</v>
      </c>
      <c r="F32" s="63">
        <v>1</v>
      </c>
      <c r="G32" s="63">
        <v>1</v>
      </c>
      <c r="H32" s="63">
        <v>1</v>
      </c>
      <c r="I32" s="63">
        <v>1</v>
      </c>
      <c r="J32" s="63">
        <v>1</v>
      </c>
      <c r="K32" s="63">
        <v>1</v>
      </c>
      <c r="L32" s="63">
        <v>1</v>
      </c>
      <c r="M32" s="63">
        <v>1</v>
      </c>
      <c r="N32" s="63">
        <v>1</v>
      </c>
      <c r="O32" s="63">
        <v>1</v>
      </c>
      <c r="P32" s="63">
        <v>1</v>
      </c>
      <c r="Q32" s="63">
        <v>1</v>
      </c>
      <c r="R32" s="63">
        <v>1</v>
      </c>
      <c r="S32" s="63">
        <v>1</v>
      </c>
      <c r="T32" s="63">
        <v>1</v>
      </c>
      <c r="U32" s="63">
        <v>1</v>
      </c>
      <c r="V32" s="63">
        <v>1</v>
      </c>
      <c r="W32" s="63">
        <v>1</v>
      </c>
      <c r="X32" s="63">
        <v>8</v>
      </c>
      <c r="Y32" s="63">
        <v>8</v>
      </c>
      <c r="Z32" s="63">
        <v>8</v>
      </c>
      <c r="AC32" s="49"/>
      <c r="AD32" s="49">
        <v>7500</v>
      </c>
      <c r="AE32" s="49">
        <f>HLOOKUP($AH$6,$D$5:$Z$42,A16,TRUE)</f>
        <v>1</v>
      </c>
    </row>
    <row r="33" spans="1:31" x14ac:dyDescent="0.25">
      <c r="A33" s="49">
        <v>29</v>
      </c>
      <c r="B33" s="49"/>
      <c r="C33" s="50">
        <v>3250</v>
      </c>
      <c r="D33" s="63">
        <v>1</v>
      </c>
      <c r="E33" s="63">
        <v>1</v>
      </c>
      <c r="F33" s="63">
        <v>1</v>
      </c>
      <c r="G33" s="63">
        <v>1</v>
      </c>
      <c r="H33" s="63">
        <v>1</v>
      </c>
      <c r="I33" s="63">
        <v>1</v>
      </c>
      <c r="J33" s="63">
        <v>1</v>
      </c>
      <c r="K33" s="63">
        <v>1</v>
      </c>
      <c r="L33" s="63">
        <v>1</v>
      </c>
      <c r="M33" s="63">
        <v>1</v>
      </c>
      <c r="N33" s="63">
        <v>1</v>
      </c>
      <c r="O33" s="63">
        <v>1</v>
      </c>
      <c r="P33" s="63">
        <v>1</v>
      </c>
      <c r="Q33" s="63">
        <v>1</v>
      </c>
      <c r="R33" s="63">
        <v>1</v>
      </c>
      <c r="S33" s="63">
        <v>1</v>
      </c>
      <c r="T33" s="63">
        <v>1</v>
      </c>
      <c r="U33" s="63">
        <v>1</v>
      </c>
      <c r="V33" s="63">
        <v>1</v>
      </c>
      <c r="W33" s="63">
        <v>1</v>
      </c>
      <c r="X33" s="63">
        <v>8</v>
      </c>
      <c r="Y33" s="63">
        <v>8</v>
      </c>
      <c r="Z33" s="63">
        <v>8</v>
      </c>
      <c r="AC33" s="49"/>
      <c r="AD33" s="49">
        <v>7750</v>
      </c>
      <c r="AE33" s="49">
        <f>HLOOKUP($AH$6,$D$5:$Z$42,A15,TRUE)</f>
        <v>1</v>
      </c>
    </row>
    <row r="34" spans="1:31" x14ac:dyDescent="0.25">
      <c r="A34" s="49">
        <v>30</v>
      </c>
      <c r="B34" s="49"/>
      <c r="C34" s="50">
        <v>3000</v>
      </c>
      <c r="D34" s="63">
        <v>1</v>
      </c>
      <c r="E34" s="63">
        <v>1</v>
      </c>
      <c r="F34" s="63">
        <v>1</v>
      </c>
      <c r="G34" s="63">
        <v>1</v>
      </c>
      <c r="H34" s="63">
        <v>1</v>
      </c>
      <c r="I34" s="63">
        <v>1</v>
      </c>
      <c r="J34" s="63">
        <v>1</v>
      </c>
      <c r="K34" s="63">
        <v>1</v>
      </c>
      <c r="L34" s="63">
        <v>1</v>
      </c>
      <c r="M34" s="63">
        <v>1</v>
      </c>
      <c r="N34" s="63">
        <v>1</v>
      </c>
      <c r="O34" s="63">
        <v>1</v>
      </c>
      <c r="P34" s="63">
        <v>1</v>
      </c>
      <c r="Q34" s="63">
        <v>1</v>
      </c>
      <c r="R34" s="63">
        <v>1</v>
      </c>
      <c r="S34" s="63">
        <v>1</v>
      </c>
      <c r="T34" s="63">
        <v>1</v>
      </c>
      <c r="U34" s="63">
        <v>1</v>
      </c>
      <c r="V34" s="63">
        <v>1</v>
      </c>
      <c r="W34" s="63">
        <v>1</v>
      </c>
      <c r="X34" s="63">
        <v>8</v>
      </c>
      <c r="Y34" s="63">
        <v>8</v>
      </c>
      <c r="Z34" s="63">
        <v>8</v>
      </c>
      <c r="AC34" s="49"/>
      <c r="AD34" s="49">
        <v>8001</v>
      </c>
      <c r="AE34" s="49">
        <f>HLOOKUP($AH$6,$D$5:$Z$42,A14,TRUE)</f>
        <v>8</v>
      </c>
    </row>
    <row r="35" spans="1:31" x14ac:dyDescent="0.25">
      <c r="A35" s="49">
        <v>31</v>
      </c>
      <c r="B35" s="49"/>
      <c r="C35" s="50">
        <v>2750</v>
      </c>
      <c r="D35" s="63">
        <v>1</v>
      </c>
      <c r="E35" s="63">
        <v>1</v>
      </c>
      <c r="F35" s="63">
        <v>1</v>
      </c>
      <c r="G35" s="63">
        <v>1</v>
      </c>
      <c r="H35" s="63">
        <v>1</v>
      </c>
      <c r="I35" s="63">
        <v>1</v>
      </c>
      <c r="J35" s="63">
        <v>1</v>
      </c>
      <c r="K35" s="63">
        <v>1</v>
      </c>
      <c r="L35" s="63">
        <v>1</v>
      </c>
      <c r="M35" s="63">
        <v>1</v>
      </c>
      <c r="N35" s="63">
        <v>1</v>
      </c>
      <c r="O35" s="63">
        <v>1</v>
      </c>
      <c r="P35" s="63">
        <v>1</v>
      </c>
      <c r="Q35" s="63">
        <v>1</v>
      </c>
      <c r="R35" s="63">
        <v>1</v>
      </c>
      <c r="S35" s="63">
        <v>1</v>
      </c>
      <c r="T35" s="63">
        <v>1</v>
      </c>
      <c r="U35" s="63">
        <v>1</v>
      </c>
      <c r="V35" s="63">
        <v>1</v>
      </c>
      <c r="W35" s="63">
        <v>1</v>
      </c>
      <c r="X35" s="63">
        <v>8</v>
      </c>
      <c r="Y35" s="63">
        <v>8</v>
      </c>
      <c r="Z35" s="63">
        <v>8</v>
      </c>
      <c r="AC35" s="49"/>
      <c r="AD35" s="49">
        <v>8250</v>
      </c>
      <c r="AE35" s="49">
        <f>HLOOKUP($AH$6,$D$5:$Z$42,A13,TRUE)</f>
        <v>8</v>
      </c>
    </row>
    <row r="36" spans="1:31" x14ac:dyDescent="0.25">
      <c r="A36" s="49">
        <v>32</v>
      </c>
      <c r="B36" s="49"/>
      <c r="C36" s="50">
        <v>2500</v>
      </c>
      <c r="D36" s="63">
        <v>1</v>
      </c>
      <c r="E36" s="63">
        <v>1</v>
      </c>
      <c r="F36" s="63">
        <v>1</v>
      </c>
      <c r="G36" s="63">
        <v>1</v>
      </c>
      <c r="H36" s="63">
        <v>1</v>
      </c>
      <c r="I36" s="63">
        <v>1</v>
      </c>
      <c r="J36" s="63">
        <v>1</v>
      </c>
      <c r="K36" s="63">
        <v>1</v>
      </c>
      <c r="L36" s="63">
        <v>1</v>
      </c>
      <c r="M36" s="63">
        <v>1</v>
      </c>
      <c r="N36" s="63">
        <v>1</v>
      </c>
      <c r="O36" s="63">
        <v>1</v>
      </c>
      <c r="P36" s="63">
        <v>1</v>
      </c>
      <c r="Q36" s="63">
        <v>1</v>
      </c>
      <c r="R36" s="63">
        <v>1</v>
      </c>
      <c r="S36" s="63">
        <v>1</v>
      </c>
      <c r="T36" s="63">
        <v>1</v>
      </c>
      <c r="U36" s="63">
        <v>1</v>
      </c>
      <c r="V36" s="63">
        <v>1</v>
      </c>
      <c r="W36" s="63">
        <v>1</v>
      </c>
      <c r="X36" s="63">
        <v>8</v>
      </c>
      <c r="Y36" s="63">
        <v>8</v>
      </c>
      <c r="Z36" s="63">
        <v>8</v>
      </c>
      <c r="AC36" s="49"/>
      <c r="AD36" s="49">
        <v>8500</v>
      </c>
      <c r="AE36" s="49">
        <f>HLOOKUP($AH$6,$D$5:$Z$42,A12,TRUE)</f>
        <v>8</v>
      </c>
    </row>
    <row r="37" spans="1:31" x14ac:dyDescent="0.25">
      <c r="A37" s="49">
        <v>33</v>
      </c>
      <c r="B37" s="49"/>
      <c r="C37" s="50">
        <v>2250</v>
      </c>
      <c r="D37" s="63">
        <v>1</v>
      </c>
      <c r="E37" s="63">
        <v>1</v>
      </c>
      <c r="F37" s="63">
        <v>1</v>
      </c>
      <c r="G37" s="63">
        <v>1</v>
      </c>
      <c r="H37" s="63">
        <v>1</v>
      </c>
      <c r="I37" s="63">
        <v>1</v>
      </c>
      <c r="J37" s="63">
        <v>1</v>
      </c>
      <c r="K37" s="63">
        <v>1</v>
      </c>
      <c r="L37" s="63">
        <v>1</v>
      </c>
      <c r="M37" s="63">
        <v>1</v>
      </c>
      <c r="N37" s="63">
        <v>1</v>
      </c>
      <c r="O37" s="63">
        <v>1</v>
      </c>
      <c r="P37" s="63">
        <v>1</v>
      </c>
      <c r="Q37" s="63">
        <v>1</v>
      </c>
      <c r="R37" s="63">
        <v>1</v>
      </c>
      <c r="S37" s="63">
        <v>1</v>
      </c>
      <c r="T37" s="63">
        <v>1</v>
      </c>
      <c r="U37" s="63">
        <v>1</v>
      </c>
      <c r="V37" s="63">
        <v>1</v>
      </c>
      <c r="W37" s="63">
        <v>1</v>
      </c>
      <c r="X37" s="63">
        <v>8</v>
      </c>
      <c r="Y37" s="63">
        <v>8</v>
      </c>
      <c r="Z37" s="63">
        <v>8</v>
      </c>
      <c r="AC37" s="49"/>
      <c r="AD37" s="49">
        <v>8750</v>
      </c>
      <c r="AE37" s="49">
        <f>HLOOKUP($AH$6,$D$5:$Z$42,A11,TRUE)</f>
        <v>8</v>
      </c>
    </row>
    <row r="38" spans="1:31" x14ac:dyDescent="0.25">
      <c r="A38" s="49">
        <v>34</v>
      </c>
      <c r="B38" s="49"/>
      <c r="C38" s="50">
        <v>2000</v>
      </c>
      <c r="D38" s="63">
        <v>1</v>
      </c>
      <c r="E38" s="63">
        <v>1</v>
      </c>
      <c r="F38" s="63">
        <v>1</v>
      </c>
      <c r="G38" s="63">
        <v>1</v>
      </c>
      <c r="H38" s="63">
        <v>1</v>
      </c>
      <c r="I38" s="63">
        <v>1</v>
      </c>
      <c r="J38" s="63">
        <v>1</v>
      </c>
      <c r="K38" s="63">
        <v>1</v>
      </c>
      <c r="L38" s="63">
        <v>1</v>
      </c>
      <c r="M38" s="63">
        <v>1</v>
      </c>
      <c r="N38" s="63">
        <v>1</v>
      </c>
      <c r="O38" s="63">
        <v>1</v>
      </c>
      <c r="P38" s="63">
        <v>1</v>
      </c>
      <c r="Q38" s="63">
        <v>1</v>
      </c>
      <c r="R38" s="63">
        <v>1</v>
      </c>
      <c r="S38" s="63">
        <v>1</v>
      </c>
      <c r="T38" s="63">
        <v>1</v>
      </c>
      <c r="U38" s="63">
        <v>1</v>
      </c>
      <c r="V38" s="63">
        <v>1</v>
      </c>
      <c r="W38" s="63">
        <v>1</v>
      </c>
      <c r="X38" s="63">
        <v>8</v>
      </c>
      <c r="Y38" s="63">
        <v>8</v>
      </c>
      <c r="Z38" s="63">
        <v>8</v>
      </c>
      <c r="AC38" s="49"/>
      <c r="AD38" s="49">
        <v>9000</v>
      </c>
      <c r="AE38" s="49">
        <f>HLOOKUP($AH$6,$D$5:$Z$42,A10,TRUE)</f>
        <v>8</v>
      </c>
    </row>
    <row r="39" spans="1:31" x14ac:dyDescent="0.25">
      <c r="A39" s="49">
        <v>35</v>
      </c>
      <c r="B39" s="49"/>
      <c r="C39" s="50">
        <v>1750</v>
      </c>
      <c r="D39" s="63">
        <v>1</v>
      </c>
      <c r="E39" s="63">
        <v>1</v>
      </c>
      <c r="F39" s="63">
        <v>1</v>
      </c>
      <c r="G39" s="63">
        <v>1</v>
      </c>
      <c r="H39" s="63">
        <v>1</v>
      </c>
      <c r="I39" s="63">
        <v>1</v>
      </c>
      <c r="J39" s="63">
        <v>1</v>
      </c>
      <c r="K39" s="63">
        <v>1</v>
      </c>
      <c r="L39" s="63">
        <v>1</v>
      </c>
      <c r="M39" s="63">
        <v>1</v>
      </c>
      <c r="N39" s="63">
        <v>1</v>
      </c>
      <c r="O39" s="63">
        <v>1</v>
      </c>
      <c r="P39" s="63">
        <v>1</v>
      </c>
      <c r="Q39" s="63">
        <v>1</v>
      </c>
      <c r="R39" s="63">
        <v>1</v>
      </c>
      <c r="S39" s="63">
        <v>1</v>
      </c>
      <c r="T39" s="63">
        <v>1</v>
      </c>
      <c r="U39" s="63">
        <v>1</v>
      </c>
      <c r="V39" s="63">
        <v>1</v>
      </c>
      <c r="W39" s="63">
        <v>1</v>
      </c>
      <c r="X39" s="63">
        <v>8</v>
      </c>
      <c r="Y39" s="63">
        <v>8</v>
      </c>
      <c r="Z39" s="63">
        <v>8</v>
      </c>
      <c r="AC39" s="49"/>
      <c r="AD39" s="49">
        <v>9250</v>
      </c>
      <c r="AE39" s="49">
        <f>HLOOKUP($AH$6,$D$5:$Z$42,A9,TRUE)</f>
        <v>8</v>
      </c>
    </row>
    <row r="40" spans="1:31" x14ac:dyDescent="0.25">
      <c r="A40" s="49">
        <v>36</v>
      </c>
      <c r="B40" s="49"/>
      <c r="C40" s="50">
        <v>1500</v>
      </c>
      <c r="D40" s="63">
        <v>1</v>
      </c>
      <c r="E40" s="63">
        <v>1</v>
      </c>
      <c r="F40" s="63">
        <v>1</v>
      </c>
      <c r="G40" s="63">
        <v>1</v>
      </c>
      <c r="H40" s="63">
        <v>1</v>
      </c>
      <c r="I40" s="63">
        <v>1</v>
      </c>
      <c r="J40" s="63">
        <v>1</v>
      </c>
      <c r="K40" s="63">
        <v>1</v>
      </c>
      <c r="L40" s="63">
        <v>1</v>
      </c>
      <c r="M40" s="63">
        <v>1</v>
      </c>
      <c r="N40" s="63">
        <v>1</v>
      </c>
      <c r="O40" s="63">
        <v>1</v>
      </c>
      <c r="P40" s="63">
        <v>1</v>
      </c>
      <c r="Q40" s="63">
        <v>1</v>
      </c>
      <c r="R40" s="63">
        <v>1</v>
      </c>
      <c r="S40" s="63">
        <v>1</v>
      </c>
      <c r="T40" s="63">
        <v>1</v>
      </c>
      <c r="U40" s="63">
        <v>1</v>
      </c>
      <c r="V40" s="63">
        <v>1</v>
      </c>
      <c r="W40" s="63">
        <v>1</v>
      </c>
      <c r="X40" s="63">
        <v>8</v>
      </c>
      <c r="Y40" s="63">
        <v>8</v>
      </c>
      <c r="Z40" s="63">
        <v>8</v>
      </c>
      <c r="AC40" s="49"/>
      <c r="AD40" s="49">
        <v>9500</v>
      </c>
      <c r="AE40" s="49">
        <f>HLOOKUP($AH$6,$D$5:$Z$42,A8,TRUE)</f>
        <v>8</v>
      </c>
    </row>
    <row r="41" spans="1:31" x14ac:dyDescent="0.25">
      <c r="A41" s="49">
        <v>37</v>
      </c>
      <c r="B41" s="49"/>
      <c r="C41" s="50">
        <v>1250</v>
      </c>
      <c r="D41" s="63">
        <v>1</v>
      </c>
      <c r="E41" s="63">
        <v>1</v>
      </c>
      <c r="F41" s="63">
        <v>1</v>
      </c>
      <c r="G41" s="63">
        <v>1</v>
      </c>
      <c r="H41" s="63">
        <v>1</v>
      </c>
      <c r="I41" s="63">
        <v>1</v>
      </c>
      <c r="J41" s="63">
        <v>1</v>
      </c>
      <c r="K41" s="63">
        <v>1</v>
      </c>
      <c r="L41" s="63">
        <v>1</v>
      </c>
      <c r="M41" s="63">
        <v>1</v>
      </c>
      <c r="N41" s="63">
        <v>1</v>
      </c>
      <c r="O41" s="63">
        <v>1</v>
      </c>
      <c r="P41" s="63">
        <v>1</v>
      </c>
      <c r="Q41" s="63">
        <v>1</v>
      </c>
      <c r="R41" s="63">
        <v>1</v>
      </c>
      <c r="S41" s="63">
        <v>1</v>
      </c>
      <c r="T41" s="63">
        <v>1</v>
      </c>
      <c r="U41" s="63">
        <v>1</v>
      </c>
      <c r="V41" s="63">
        <v>1</v>
      </c>
      <c r="W41" s="63">
        <v>1</v>
      </c>
      <c r="X41" s="63">
        <v>8</v>
      </c>
      <c r="Y41" s="63">
        <v>8</v>
      </c>
      <c r="Z41" s="63">
        <v>8</v>
      </c>
      <c r="AC41" s="49"/>
      <c r="AD41" s="49">
        <v>9750</v>
      </c>
      <c r="AE41" s="49">
        <f>HLOOKUP($AH$6,$D$5:$Z$42,A7,TRUE)</f>
        <v>8</v>
      </c>
    </row>
    <row r="42" spans="1:31" x14ac:dyDescent="0.25">
      <c r="A42" s="49">
        <v>38</v>
      </c>
      <c r="B42" s="49"/>
      <c r="C42" s="50">
        <v>1000</v>
      </c>
      <c r="D42" s="63">
        <v>1</v>
      </c>
      <c r="E42" s="63">
        <v>1</v>
      </c>
      <c r="F42" s="63">
        <v>1</v>
      </c>
      <c r="G42" s="63">
        <v>1</v>
      </c>
      <c r="H42" s="63">
        <v>1</v>
      </c>
      <c r="I42" s="63">
        <v>1</v>
      </c>
      <c r="J42" s="63">
        <v>1</v>
      </c>
      <c r="K42" s="63">
        <v>1</v>
      </c>
      <c r="L42" s="63">
        <v>1</v>
      </c>
      <c r="M42" s="63">
        <v>1</v>
      </c>
      <c r="N42" s="63">
        <v>1</v>
      </c>
      <c r="O42" s="63">
        <v>1</v>
      </c>
      <c r="P42" s="63">
        <v>1</v>
      </c>
      <c r="Q42" s="63">
        <v>1</v>
      </c>
      <c r="R42" s="63">
        <v>1</v>
      </c>
      <c r="S42" s="63">
        <v>1</v>
      </c>
      <c r="T42" s="63">
        <v>1</v>
      </c>
      <c r="U42" s="63">
        <v>1</v>
      </c>
      <c r="V42" s="63">
        <v>1</v>
      </c>
      <c r="W42" s="63">
        <v>1</v>
      </c>
      <c r="X42" s="63">
        <v>8</v>
      </c>
      <c r="Y42" s="63">
        <v>8</v>
      </c>
      <c r="Z42" s="63">
        <v>8</v>
      </c>
      <c r="AC42" s="49"/>
      <c r="AD42" s="49">
        <v>10000</v>
      </c>
      <c r="AE42" s="49">
        <f>HLOOKUP($AH$6,$D$5:$Z$42,A6,TRUE)</f>
        <v>8</v>
      </c>
    </row>
    <row r="43" spans="1:31" x14ac:dyDescent="0.25">
      <c r="A43" s="49"/>
      <c r="B43" s="49"/>
      <c r="C43" s="49"/>
      <c r="D43" s="50">
        <v>1000</v>
      </c>
      <c r="E43" s="50">
        <v>1500</v>
      </c>
      <c r="F43" s="50">
        <v>2000</v>
      </c>
      <c r="G43" s="50">
        <v>2500</v>
      </c>
      <c r="H43" s="50">
        <v>3000</v>
      </c>
      <c r="I43" s="50">
        <v>3500</v>
      </c>
      <c r="J43" s="50">
        <v>4000</v>
      </c>
      <c r="K43" s="50">
        <v>4500</v>
      </c>
      <c r="L43" s="50">
        <v>5000</v>
      </c>
      <c r="M43" s="50">
        <v>5500</v>
      </c>
      <c r="N43" s="50">
        <v>6000</v>
      </c>
      <c r="O43" s="50">
        <v>6500</v>
      </c>
      <c r="P43" s="50">
        <v>7000</v>
      </c>
      <c r="Q43" s="50">
        <v>7500</v>
      </c>
      <c r="R43" s="50">
        <v>8000</v>
      </c>
      <c r="S43" s="50">
        <v>8500</v>
      </c>
      <c r="T43" s="50">
        <v>9000</v>
      </c>
      <c r="U43" s="50">
        <v>9500</v>
      </c>
      <c r="V43" s="50">
        <v>10000</v>
      </c>
      <c r="W43" s="50">
        <v>10001</v>
      </c>
      <c r="X43" s="50">
        <v>11000</v>
      </c>
      <c r="Y43" s="50">
        <v>11500</v>
      </c>
      <c r="Z43" s="50">
        <v>12000</v>
      </c>
    </row>
    <row r="44" spans="1:31" x14ac:dyDescent="0.25">
      <c r="AD44" s="1" t="s">
        <v>35</v>
      </c>
      <c r="AE44" s="1">
        <f>LOOKUP(AH7,AD6:AD42,AE6:AE42)</f>
        <v>1</v>
      </c>
    </row>
    <row r="46" spans="1:31" ht="15.75" thickBot="1" x14ac:dyDescent="0.3">
      <c r="B46" t="s">
        <v>33</v>
      </c>
    </row>
    <row r="47" spans="1:31" x14ac:dyDescent="0.25">
      <c r="B47" s="36"/>
      <c r="C47" s="37" t="s">
        <v>4</v>
      </c>
      <c r="D47" s="37" t="s">
        <v>5</v>
      </c>
      <c r="E47" s="37" t="s">
        <v>6</v>
      </c>
      <c r="F47" s="37" t="s">
        <v>7</v>
      </c>
      <c r="G47" s="37"/>
      <c r="H47" s="37"/>
      <c r="I47" s="37"/>
      <c r="J47" s="38"/>
    </row>
    <row r="48" spans="1:31" x14ac:dyDescent="0.25">
      <c r="B48" s="53">
        <v>0</v>
      </c>
      <c r="C48" s="54">
        <v>0</v>
      </c>
      <c r="D48" s="54">
        <v>0</v>
      </c>
      <c r="E48" s="54">
        <v>0</v>
      </c>
      <c r="F48" s="54">
        <v>0</v>
      </c>
      <c r="G48" s="54"/>
      <c r="H48" s="40" t="s">
        <v>45</v>
      </c>
      <c r="I48" s="54"/>
      <c r="J48" s="41"/>
    </row>
    <row r="49" spans="1:31" x14ac:dyDescent="0.25">
      <c r="B49" s="39">
        <v>1</v>
      </c>
      <c r="C49" s="40">
        <v>0</v>
      </c>
      <c r="D49" s="40">
        <v>0</v>
      </c>
      <c r="E49" s="40">
        <v>0</v>
      </c>
      <c r="F49" s="40">
        <v>0</v>
      </c>
      <c r="G49" s="40"/>
      <c r="H49" s="40" t="s">
        <v>45</v>
      </c>
      <c r="I49" s="40"/>
      <c r="J49" s="41"/>
    </row>
    <row r="50" spans="1:31" x14ac:dyDescent="0.25">
      <c r="B50" s="39">
        <v>2</v>
      </c>
      <c r="C50" s="40">
        <v>0</v>
      </c>
      <c r="D50" s="40">
        <v>0</v>
      </c>
      <c r="E50" s="40">
        <v>0</v>
      </c>
      <c r="F50" s="40">
        <v>0</v>
      </c>
      <c r="G50" s="40"/>
      <c r="H50" s="40" t="s">
        <v>45</v>
      </c>
      <c r="I50" s="40"/>
      <c r="J50" s="41"/>
    </row>
    <row r="51" spans="1:31" x14ac:dyDescent="0.25">
      <c r="B51" s="39">
        <v>3</v>
      </c>
      <c r="C51" s="40">
        <v>0</v>
      </c>
      <c r="D51" s="40">
        <v>0</v>
      </c>
      <c r="E51" s="40">
        <v>0</v>
      </c>
      <c r="F51" s="40">
        <v>0</v>
      </c>
      <c r="G51" s="40"/>
      <c r="H51" s="40" t="s">
        <v>45</v>
      </c>
      <c r="I51" s="40"/>
      <c r="J51" s="41"/>
    </row>
    <row r="52" spans="1:31" x14ac:dyDescent="0.25">
      <c r="B52" s="39">
        <v>4</v>
      </c>
      <c r="C52" s="40">
        <v>0</v>
      </c>
      <c r="D52" s="40">
        <v>0</v>
      </c>
      <c r="E52" s="40">
        <v>0</v>
      </c>
      <c r="F52" s="40">
        <v>0</v>
      </c>
      <c r="G52" s="40"/>
      <c r="H52" s="40" t="s">
        <v>45</v>
      </c>
      <c r="I52" s="40"/>
      <c r="J52" s="41"/>
    </row>
    <row r="53" spans="1:31" x14ac:dyDescent="0.25">
      <c r="B53" s="39">
        <v>5</v>
      </c>
      <c r="C53" s="40">
        <v>0</v>
      </c>
      <c r="D53" s="40">
        <v>0</v>
      </c>
      <c r="E53" s="40">
        <v>0</v>
      </c>
      <c r="F53" s="40">
        <v>0</v>
      </c>
      <c r="G53" s="40"/>
      <c r="H53" s="40" t="s">
        <v>45</v>
      </c>
      <c r="I53" s="40"/>
      <c r="J53" s="41"/>
    </row>
    <row r="54" spans="1:31" x14ac:dyDescent="0.25">
      <c r="B54" s="39">
        <v>6</v>
      </c>
      <c r="C54" s="40">
        <v>0</v>
      </c>
      <c r="D54" s="40">
        <v>0</v>
      </c>
      <c r="E54" s="40">
        <v>0</v>
      </c>
      <c r="F54" s="40">
        <v>0</v>
      </c>
      <c r="G54" s="40"/>
      <c r="H54" s="40" t="s">
        <v>45</v>
      </c>
      <c r="I54" s="40"/>
      <c r="J54" s="41"/>
    </row>
    <row r="55" spans="1:31" x14ac:dyDescent="0.25">
      <c r="B55" s="39">
        <v>7</v>
      </c>
      <c r="C55" s="40">
        <v>0</v>
      </c>
      <c r="D55" s="40">
        <v>0</v>
      </c>
      <c r="E55" s="40">
        <v>0</v>
      </c>
      <c r="F55" s="40">
        <v>0</v>
      </c>
      <c r="G55" s="40"/>
      <c r="H55" s="40" t="s">
        <v>45</v>
      </c>
      <c r="I55" s="40"/>
      <c r="J55" s="41"/>
    </row>
    <row r="56" spans="1:31" ht="15.75" thickBot="1" x14ac:dyDescent="0.3">
      <c r="B56" s="42">
        <v>8</v>
      </c>
      <c r="C56" s="40">
        <v>0</v>
      </c>
      <c r="D56" s="40">
        <v>0</v>
      </c>
      <c r="E56" s="43">
        <v>0</v>
      </c>
      <c r="F56" s="43">
        <v>0</v>
      </c>
      <c r="G56" s="43"/>
      <c r="H56" s="40" t="s">
        <v>46</v>
      </c>
      <c r="I56" s="43"/>
      <c r="J56" s="44"/>
    </row>
    <row r="58" spans="1:31" x14ac:dyDescent="0.25">
      <c r="AD58" s="79" t="s">
        <v>31</v>
      </c>
      <c r="AE58" s="79"/>
    </row>
    <row r="59" spans="1:31" ht="36" x14ac:dyDescent="0.55000000000000004">
      <c r="A59" s="49" t="s">
        <v>36</v>
      </c>
      <c r="B59" s="51" t="s">
        <v>1</v>
      </c>
      <c r="C59" s="49"/>
      <c r="D59" s="50">
        <v>1000</v>
      </c>
      <c r="E59" s="50">
        <v>1500</v>
      </c>
      <c r="F59" s="50">
        <v>2000</v>
      </c>
      <c r="G59" s="50">
        <v>2500</v>
      </c>
      <c r="H59" s="50">
        <v>3000</v>
      </c>
      <c r="I59" s="50">
        <v>3501</v>
      </c>
      <c r="J59" s="50">
        <v>4000</v>
      </c>
      <c r="K59" s="50">
        <v>4500</v>
      </c>
      <c r="L59" s="50">
        <v>5000</v>
      </c>
      <c r="M59" s="50">
        <v>5500</v>
      </c>
      <c r="N59" s="50">
        <v>6000</v>
      </c>
      <c r="O59" s="50">
        <v>6500</v>
      </c>
      <c r="P59" s="50">
        <v>7000</v>
      </c>
      <c r="Q59" s="50">
        <v>7500</v>
      </c>
      <c r="R59" s="50">
        <v>8000</v>
      </c>
      <c r="S59" s="50">
        <v>8500</v>
      </c>
      <c r="T59" s="50">
        <v>9000</v>
      </c>
      <c r="U59" s="50">
        <v>9500</v>
      </c>
      <c r="V59" s="50">
        <v>10000</v>
      </c>
      <c r="W59" s="50">
        <v>10001</v>
      </c>
      <c r="X59" s="50">
        <v>11000</v>
      </c>
      <c r="Y59" s="50">
        <v>11500</v>
      </c>
      <c r="Z59" s="50">
        <v>12000</v>
      </c>
      <c r="AA59" s="49"/>
      <c r="AB59" s="49"/>
      <c r="AC59" s="49"/>
      <c r="AD59" s="49"/>
      <c r="AE59" s="49"/>
    </row>
    <row r="60" spans="1:31" x14ac:dyDescent="0.25">
      <c r="A60" s="49">
        <v>2</v>
      </c>
      <c r="B60" s="49"/>
      <c r="C60" s="50">
        <v>10000</v>
      </c>
      <c r="D60" s="49">
        <v>4</v>
      </c>
      <c r="E60" s="49">
        <v>4</v>
      </c>
      <c r="F60" s="49">
        <v>4</v>
      </c>
      <c r="G60" s="49">
        <v>4</v>
      </c>
      <c r="H60" s="49">
        <v>4</v>
      </c>
      <c r="I60" s="49">
        <v>4</v>
      </c>
      <c r="J60" s="49">
        <v>4</v>
      </c>
      <c r="K60" s="49">
        <v>4</v>
      </c>
      <c r="L60" s="49">
        <v>4</v>
      </c>
      <c r="M60" s="49">
        <v>4</v>
      </c>
      <c r="N60" s="49">
        <v>4</v>
      </c>
      <c r="O60" s="49">
        <v>4</v>
      </c>
      <c r="P60" s="49">
        <v>4</v>
      </c>
      <c r="Q60" s="49">
        <v>4</v>
      </c>
      <c r="R60" s="49">
        <v>4</v>
      </c>
      <c r="S60" s="49">
        <v>4</v>
      </c>
      <c r="T60" s="49">
        <v>4</v>
      </c>
      <c r="U60" s="49">
        <v>4</v>
      </c>
      <c r="V60" s="49">
        <v>4</v>
      </c>
      <c r="W60" s="49">
        <v>4</v>
      </c>
      <c r="X60" s="49">
        <v>4</v>
      </c>
      <c r="Y60" s="49">
        <v>4</v>
      </c>
      <c r="Z60" s="49">
        <v>4</v>
      </c>
      <c r="AA60" s="49"/>
      <c r="AB60" s="49"/>
      <c r="AC60" s="49"/>
      <c r="AD60" s="49">
        <v>1000</v>
      </c>
      <c r="AE60" s="49">
        <f>HLOOKUP($AH$6,$D$59:$Z$96,A96,TRUE)</f>
        <v>2</v>
      </c>
    </row>
    <row r="61" spans="1:31" x14ac:dyDescent="0.25">
      <c r="A61" s="49">
        <v>3</v>
      </c>
      <c r="B61" s="49"/>
      <c r="C61" s="50">
        <v>9750</v>
      </c>
      <c r="D61" s="49">
        <v>4</v>
      </c>
      <c r="E61" s="49">
        <v>4</v>
      </c>
      <c r="F61" s="49">
        <v>4</v>
      </c>
      <c r="G61" s="49">
        <v>4</v>
      </c>
      <c r="H61" s="49">
        <v>4</v>
      </c>
      <c r="I61" s="49">
        <v>4</v>
      </c>
      <c r="J61" s="49">
        <v>4</v>
      </c>
      <c r="K61" s="49">
        <v>4</v>
      </c>
      <c r="L61" s="49">
        <v>4</v>
      </c>
      <c r="M61" s="49">
        <v>4</v>
      </c>
      <c r="N61" s="49">
        <v>4</v>
      </c>
      <c r="O61" s="49">
        <v>4</v>
      </c>
      <c r="P61" s="49">
        <v>4</v>
      </c>
      <c r="Q61" s="49">
        <v>4</v>
      </c>
      <c r="R61" s="49">
        <v>4</v>
      </c>
      <c r="S61" s="49">
        <v>4</v>
      </c>
      <c r="T61" s="49">
        <v>4</v>
      </c>
      <c r="U61" s="49">
        <v>4</v>
      </c>
      <c r="V61" s="49">
        <v>4</v>
      </c>
      <c r="W61" s="49">
        <v>4</v>
      </c>
      <c r="X61" s="49">
        <v>4</v>
      </c>
      <c r="Y61" s="49">
        <v>4</v>
      </c>
      <c r="Z61" s="49">
        <v>4</v>
      </c>
      <c r="AA61" s="49"/>
      <c r="AB61" s="49"/>
      <c r="AC61" s="49"/>
      <c r="AD61" s="49">
        <v>1250</v>
      </c>
      <c r="AE61" s="49">
        <f>HLOOKUP($AH$6,$D$59:$Z$96,A95,TRUE)</f>
        <v>2</v>
      </c>
    </row>
    <row r="62" spans="1:31" x14ac:dyDescent="0.25">
      <c r="A62" s="49">
        <v>4</v>
      </c>
      <c r="B62" s="49"/>
      <c r="C62" s="50">
        <v>9500</v>
      </c>
      <c r="D62" s="49">
        <v>4</v>
      </c>
      <c r="E62" s="49">
        <v>4</v>
      </c>
      <c r="F62" s="49">
        <v>4</v>
      </c>
      <c r="G62" s="49">
        <v>4</v>
      </c>
      <c r="H62" s="49">
        <v>4</v>
      </c>
      <c r="I62" s="49">
        <v>4</v>
      </c>
      <c r="J62" s="49">
        <v>4</v>
      </c>
      <c r="K62" s="49">
        <v>4</v>
      </c>
      <c r="L62" s="49">
        <v>4</v>
      </c>
      <c r="M62" s="49">
        <v>4</v>
      </c>
      <c r="N62" s="49">
        <v>4</v>
      </c>
      <c r="O62" s="49">
        <v>4</v>
      </c>
      <c r="P62" s="49">
        <v>4</v>
      </c>
      <c r="Q62" s="49">
        <v>4</v>
      </c>
      <c r="R62" s="49">
        <v>4</v>
      </c>
      <c r="S62" s="49">
        <v>4</v>
      </c>
      <c r="T62" s="49">
        <v>4</v>
      </c>
      <c r="U62" s="49">
        <v>4</v>
      </c>
      <c r="V62" s="49">
        <v>4</v>
      </c>
      <c r="W62" s="49">
        <v>4</v>
      </c>
      <c r="X62" s="49">
        <v>4</v>
      </c>
      <c r="Y62" s="49">
        <v>4</v>
      </c>
      <c r="Z62" s="49">
        <v>4</v>
      </c>
      <c r="AA62" s="49"/>
      <c r="AB62" s="49"/>
      <c r="AC62" s="49"/>
      <c r="AD62" s="49">
        <v>1500</v>
      </c>
      <c r="AE62" s="49">
        <f>HLOOKUP($AH$6,$D$59:$Z$96,A94,TRUE)</f>
        <v>2</v>
      </c>
    </row>
    <row r="63" spans="1:31" x14ac:dyDescent="0.25">
      <c r="A63" s="49">
        <v>5</v>
      </c>
      <c r="B63" s="49"/>
      <c r="C63" s="50">
        <v>9250</v>
      </c>
      <c r="D63" s="49">
        <v>4</v>
      </c>
      <c r="E63" s="49">
        <v>4</v>
      </c>
      <c r="F63" s="49">
        <v>4</v>
      </c>
      <c r="G63" s="49">
        <v>4</v>
      </c>
      <c r="H63" s="49">
        <v>4</v>
      </c>
      <c r="I63" s="49">
        <v>4</v>
      </c>
      <c r="J63" s="49">
        <v>4</v>
      </c>
      <c r="K63" s="49">
        <v>4</v>
      </c>
      <c r="L63" s="49">
        <v>4</v>
      </c>
      <c r="M63" s="49">
        <v>4</v>
      </c>
      <c r="N63" s="49">
        <v>4</v>
      </c>
      <c r="O63" s="49">
        <v>4</v>
      </c>
      <c r="P63" s="49">
        <v>4</v>
      </c>
      <c r="Q63" s="49">
        <v>4</v>
      </c>
      <c r="R63" s="49">
        <v>4</v>
      </c>
      <c r="S63" s="49">
        <v>4</v>
      </c>
      <c r="T63" s="49">
        <v>4</v>
      </c>
      <c r="U63" s="49">
        <v>4</v>
      </c>
      <c r="V63" s="49">
        <v>4</v>
      </c>
      <c r="W63" s="49">
        <v>4</v>
      </c>
      <c r="X63" s="49">
        <v>4</v>
      </c>
      <c r="Y63" s="49">
        <v>4</v>
      </c>
      <c r="Z63" s="49">
        <v>4</v>
      </c>
      <c r="AA63" s="49"/>
      <c r="AB63" s="49"/>
      <c r="AC63" s="49"/>
      <c r="AD63" s="49">
        <v>1750</v>
      </c>
      <c r="AE63" s="49">
        <f>HLOOKUP($AH$6,$D$59:$Z$96,A93,TRUE)</f>
        <v>2</v>
      </c>
    </row>
    <row r="64" spans="1:31" x14ac:dyDescent="0.25">
      <c r="A64" s="49">
        <v>6</v>
      </c>
      <c r="B64" s="49"/>
      <c r="C64" s="50">
        <v>9000</v>
      </c>
      <c r="D64" s="49">
        <v>4</v>
      </c>
      <c r="E64" s="49">
        <v>4</v>
      </c>
      <c r="F64" s="49">
        <v>4</v>
      </c>
      <c r="G64" s="49">
        <v>4</v>
      </c>
      <c r="H64" s="49">
        <v>4</v>
      </c>
      <c r="I64" s="49">
        <v>4</v>
      </c>
      <c r="J64" s="49">
        <v>4</v>
      </c>
      <c r="K64" s="49">
        <v>4</v>
      </c>
      <c r="L64" s="49">
        <v>4</v>
      </c>
      <c r="M64" s="49">
        <v>4</v>
      </c>
      <c r="N64" s="49">
        <v>4</v>
      </c>
      <c r="O64" s="49">
        <v>4</v>
      </c>
      <c r="P64" s="49">
        <v>4</v>
      </c>
      <c r="Q64" s="49">
        <v>4</v>
      </c>
      <c r="R64" s="49">
        <v>4</v>
      </c>
      <c r="S64" s="49">
        <v>4</v>
      </c>
      <c r="T64" s="49">
        <v>4</v>
      </c>
      <c r="U64" s="49">
        <v>4</v>
      </c>
      <c r="V64" s="49">
        <v>4</v>
      </c>
      <c r="W64" s="49">
        <v>4</v>
      </c>
      <c r="X64" s="49">
        <v>4</v>
      </c>
      <c r="Y64" s="49">
        <v>4</v>
      </c>
      <c r="Z64" s="49">
        <v>4</v>
      </c>
      <c r="AA64" s="49"/>
      <c r="AB64" s="49"/>
      <c r="AC64" s="49"/>
      <c r="AD64" s="49">
        <v>2000</v>
      </c>
      <c r="AE64" s="49">
        <f>HLOOKUP($AH$6,$D$59:$Z$96,A92,TRUE)</f>
        <v>2</v>
      </c>
    </row>
    <row r="65" spans="1:31" x14ac:dyDescent="0.25">
      <c r="A65" s="49">
        <v>7</v>
      </c>
      <c r="B65" s="49"/>
      <c r="C65" s="50">
        <v>8750</v>
      </c>
      <c r="D65" s="49">
        <v>4</v>
      </c>
      <c r="E65" s="49">
        <v>4</v>
      </c>
      <c r="F65" s="49">
        <v>4</v>
      </c>
      <c r="G65" s="49">
        <v>4</v>
      </c>
      <c r="H65" s="49">
        <v>4</v>
      </c>
      <c r="I65" s="49">
        <v>4</v>
      </c>
      <c r="J65" s="49">
        <v>4</v>
      </c>
      <c r="K65" s="49">
        <v>4</v>
      </c>
      <c r="L65" s="49">
        <v>4</v>
      </c>
      <c r="M65" s="49">
        <v>4</v>
      </c>
      <c r="N65" s="49">
        <v>4</v>
      </c>
      <c r="O65" s="49">
        <v>4</v>
      </c>
      <c r="P65" s="49">
        <v>4</v>
      </c>
      <c r="Q65" s="49">
        <v>4</v>
      </c>
      <c r="R65" s="49">
        <v>4</v>
      </c>
      <c r="S65" s="49">
        <v>4</v>
      </c>
      <c r="T65" s="49">
        <v>4</v>
      </c>
      <c r="U65" s="49">
        <v>4</v>
      </c>
      <c r="V65" s="49">
        <v>4</v>
      </c>
      <c r="W65" s="49">
        <v>4</v>
      </c>
      <c r="X65" s="49">
        <v>4</v>
      </c>
      <c r="Y65" s="49">
        <v>4</v>
      </c>
      <c r="Z65" s="49">
        <v>4</v>
      </c>
      <c r="AA65" s="49"/>
      <c r="AB65" s="49"/>
      <c r="AC65" s="49"/>
      <c r="AD65" s="49">
        <v>2250</v>
      </c>
      <c r="AE65" s="49">
        <f>HLOOKUP($AH$6,$D$59:$Z$96,A91,TRUE)</f>
        <v>2</v>
      </c>
    </row>
    <row r="66" spans="1:31" x14ac:dyDescent="0.25">
      <c r="A66" s="49">
        <v>8</v>
      </c>
      <c r="B66" s="49"/>
      <c r="C66" s="50">
        <v>8500</v>
      </c>
      <c r="D66" s="49">
        <v>4</v>
      </c>
      <c r="E66" s="49">
        <v>4</v>
      </c>
      <c r="F66" s="49">
        <v>4</v>
      </c>
      <c r="G66" s="49">
        <v>4</v>
      </c>
      <c r="H66" s="49">
        <v>4</v>
      </c>
      <c r="I66" s="49">
        <v>4</v>
      </c>
      <c r="J66" s="49">
        <v>4</v>
      </c>
      <c r="K66" s="49">
        <v>4</v>
      </c>
      <c r="L66" s="49">
        <v>4</v>
      </c>
      <c r="M66" s="49">
        <v>4</v>
      </c>
      <c r="N66" s="49">
        <v>4</v>
      </c>
      <c r="O66" s="49">
        <v>4</v>
      </c>
      <c r="P66" s="49">
        <v>4</v>
      </c>
      <c r="Q66" s="49">
        <v>4</v>
      </c>
      <c r="R66" s="49">
        <v>4</v>
      </c>
      <c r="S66" s="49">
        <v>4</v>
      </c>
      <c r="T66" s="49">
        <v>4</v>
      </c>
      <c r="U66" s="49">
        <v>4</v>
      </c>
      <c r="V66" s="49">
        <v>4</v>
      </c>
      <c r="W66" s="49">
        <v>4</v>
      </c>
      <c r="X66" s="49">
        <v>4</v>
      </c>
      <c r="Y66" s="49">
        <v>4</v>
      </c>
      <c r="Z66" s="49">
        <v>4</v>
      </c>
      <c r="AA66" s="49"/>
      <c r="AB66" s="49"/>
      <c r="AC66" s="49"/>
      <c r="AD66" s="49">
        <v>2500</v>
      </c>
      <c r="AE66" s="49">
        <f>HLOOKUP($AH$6,$D$59:$Z$96,A90,TRUE)</f>
        <v>2</v>
      </c>
    </row>
    <row r="67" spans="1:31" x14ac:dyDescent="0.25">
      <c r="A67" s="49">
        <v>9</v>
      </c>
      <c r="B67" s="49"/>
      <c r="C67" s="50">
        <v>8250</v>
      </c>
      <c r="D67" s="49">
        <v>4</v>
      </c>
      <c r="E67" s="49">
        <v>4</v>
      </c>
      <c r="F67" s="49">
        <v>4</v>
      </c>
      <c r="G67" s="49">
        <v>4</v>
      </c>
      <c r="H67" s="49">
        <v>4</v>
      </c>
      <c r="I67" s="49">
        <v>4</v>
      </c>
      <c r="J67" s="49">
        <v>4</v>
      </c>
      <c r="K67" s="49">
        <v>4</v>
      </c>
      <c r="L67" s="49">
        <v>4</v>
      </c>
      <c r="M67" s="49">
        <v>4</v>
      </c>
      <c r="N67" s="49">
        <v>4</v>
      </c>
      <c r="O67" s="49">
        <v>4</v>
      </c>
      <c r="P67" s="49">
        <v>4</v>
      </c>
      <c r="Q67" s="49">
        <v>4</v>
      </c>
      <c r="R67" s="49">
        <v>4</v>
      </c>
      <c r="S67" s="49">
        <v>4</v>
      </c>
      <c r="T67" s="49">
        <v>4</v>
      </c>
      <c r="U67" s="49">
        <v>4</v>
      </c>
      <c r="V67" s="49">
        <v>4</v>
      </c>
      <c r="W67" s="49">
        <v>4</v>
      </c>
      <c r="X67" s="49">
        <v>4</v>
      </c>
      <c r="Y67" s="49">
        <v>4</v>
      </c>
      <c r="Z67" s="49">
        <v>4</v>
      </c>
      <c r="AA67" s="49"/>
      <c r="AB67" s="49"/>
      <c r="AC67" s="49"/>
      <c r="AD67" s="49">
        <v>2750</v>
      </c>
      <c r="AE67" s="49">
        <f>HLOOKUP($AH$6,$D$59:$Z$96,A89,TRUE)</f>
        <v>2</v>
      </c>
    </row>
    <row r="68" spans="1:31" x14ac:dyDescent="0.25">
      <c r="A68" s="49">
        <v>10</v>
      </c>
      <c r="B68" s="49"/>
      <c r="C68" s="50">
        <v>8001</v>
      </c>
      <c r="D68" s="49">
        <v>4</v>
      </c>
      <c r="E68" s="49">
        <v>4</v>
      </c>
      <c r="F68" s="49">
        <v>4</v>
      </c>
      <c r="G68" s="49">
        <v>4</v>
      </c>
      <c r="H68" s="49">
        <v>4</v>
      </c>
      <c r="I68" s="49">
        <v>4</v>
      </c>
      <c r="J68" s="49">
        <v>4</v>
      </c>
      <c r="K68" s="49">
        <v>4</v>
      </c>
      <c r="L68" s="49">
        <v>4</v>
      </c>
      <c r="M68" s="49">
        <v>4</v>
      </c>
      <c r="N68" s="49">
        <v>4</v>
      </c>
      <c r="O68" s="49">
        <v>4</v>
      </c>
      <c r="P68" s="49">
        <v>4</v>
      </c>
      <c r="Q68" s="49">
        <v>4</v>
      </c>
      <c r="R68" s="49">
        <v>4</v>
      </c>
      <c r="S68" s="49">
        <v>4</v>
      </c>
      <c r="T68" s="49">
        <v>4</v>
      </c>
      <c r="U68" s="49">
        <v>4</v>
      </c>
      <c r="V68" s="49">
        <v>4</v>
      </c>
      <c r="W68" s="49">
        <v>4</v>
      </c>
      <c r="X68" s="49">
        <v>4</v>
      </c>
      <c r="Y68" s="49">
        <v>4</v>
      </c>
      <c r="Z68" s="49">
        <v>4</v>
      </c>
      <c r="AA68" s="49"/>
      <c r="AB68" s="49"/>
      <c r="AC68" s="49"/>
      <c r="AD68" s="49">
        <v>3000</v>
      </c>
      <c r="AE68" s="49">
        <f>HLOOKUP($AH$6,$D$59:$Z$96,A88,TRUE)</f>
        <v>2</v>
      </c>
    </row>
    <row r="69" spans="1:31" x14ac:dyDescent="0.25">
      <c r="A69" s="49">
        <v>11</v>
      </c>
      <c r="B69" s="49"/>
      <c r="C69" s="50">
        <v>7750</v>
      </c>
      <c r="D69" s="49">
        <v>3</v>
      </c>
      <c r="E69" s="49">
        <v>3</v>
      </c>
      <c r="F69" s="49">
        <v>3</v>
      </c>
      <c r="G69" s="49">
        <v>3</v>
      </c>
      <c r="H69" s="49">
        <v>3</v>
      </c>
      <c r="I69" s="49">
        <v>3</v>
      </c>
      <c r="J69" s="49">
        <v>3</v>
      </c>
      <c r="K69" s="49">
        <v>3</v>
      </c>
      <c r="L69" s="49">
        <v>3</v>
      </c>
      <c r="M69" s="49">
        <v>3</v>
      </c>
      <c r="N69" s="49">
        <v>3</v>
      </c>
      <c r="O69" s="49">
        <v>3</v>
      </c>
      <c r="P69" s="49">
        <v>3</v>
      </c>
      <c r="Q69" s="49">
        <v>3</v>
      </c>
      <c r="R69" s="49">
        <v>3</v>
      </c>
      <c r="S69" s="49">
        <v>3</v>
      </c>
      <c r="T69" s="49">
        <v>3</v>
      </c>
      <c r="U69" s="49">
        <v>3</v>
      </c>
      <c r="V69" s="49">
        <v>3</v>
      </c>
      <c r="W69" s="49">
        <v>4</v>
      </c>
      <c r="X69" s="49">
        <v>4</v>
      </c>
      <c r="Y69" s="49">
        <v>4</v>
      </c>
      <c r="Z69" s="49">
        <v>4</v>
      </c>
      <c r="AA69" s="49"/>
      <c r="AB69" s="49"/>
      <c r="AC69" s="49"/>
      <c r="AD69" s="49">
        <v>3250</v>
      </c>
      <c r="AE69" s="49">
        <f>HLOOKUP($AH$6,$D$59:$Z$96,A87,TRUE)</f>
        <v>2</v>
      </c>
    </row>
    <row r="70" spans="1:31" x14ac:dyDescent="0.25">
      <c r="A70" s="49">
        <v>12</v>
      </c>
      <c r="B70" s="49"/>
      <c r="C70" s="50">
        <v>7500</v>
      </c>
      <c r="D70" s="49">
        <v>3</v>
      </c>
      <c r="E70" s="49">
        <v>3</v>
      </c>
      <c r="F70" s="49">
        <v>3</v>
      </c>
      <c r="G70" s="49">
        <v>3</v>
      </c>
      <c r="H70" s="49">
        <v>3</v>
      </c>
      <c r="I70" s="49">
        <v>3</v>
      </c>
      <c r="J70" s="49">
        <v>3</v>
      </c>
      <c r="K70" s="49">
        <v>3</v>
      </c>
      <c r="L70" s="49">
        <v>3</v>
      </c>
      <c r="M70" s="49">
        <v>3</v>
      </c>
      <c r="N70" s="49">
        <v>3</v>
      </c>
      <c r="O70" s="49">
        <v>3</v>
      </c>
      <c r="P70" s="49">
        <v>3</v>
      </c>
      <c r="Q70" s="49">
        <v>3</v>
      </c>
      <c r="R70" s="49">
        <v>3</v>
      </c>
      <c r="S70" s="49">
        <v>3</v>
      </c>
      <c r="T70" s="49">
        <v>3</v>
      </c>
      <c r="U70" s="49">
        <v>3</v>
      </c>
      <c r="V70" s="49">
        <v>3</v>
      </c>
      <c r="W70" s="49">
        <v>4</v>
      </c>
      <c r="X70" s="49">
        <v>4</v>
      </c>
      <c r="Y70" s="49">
        <v>4</v>
      </c>
      <c r="Z70" s="49">
        <v>4</v>
      </c>
      <c r="AA70" s="49"/>
      <c r="AB70" s="49"/>
      <c r="AC70" s="49"/>
      <c r="AD70" s="49">
        <v>3501</v>
      </c>
      <c r="AE70" s="49">
        <f>HLOOKUP($AH$6,$D$59:$Z$96,A86,TRUE)</f>
        <v>2</v>
      </c>
    </row>
    <row r="71" spans="1:31" x14ac:dyDescent="0.25">
      <c r="A71" s="49">
        <v>13</v>
      </c>
      <c r="B71" s="49"/>
      <c r="C71" s="50">
        <v>7250</v>
      </c>
      <c r="D71" s="49">
        <v>3</v>
      </c>
      <c r="E71" s="49">
        <v>3</v>
      </c>
      <c r="F71" s="49">
        <v>3</v>
      </c>
      <c r="G71" s="49">
        <v>3</v>
      </c>
      <c r="H71" s="49">
        <v>3</v>
      </c>
      <c r="I71" s="49">
        <v>3</v>
      </c>
      <c r="J71" s="49">
        <v>3</v>
      </c>
      <c r="K71" s="49">
        <v>3</v>
      </c>
      <c r="L71" s="49">
        <v>3</v>
      </c>
      <c r="M71" s="49">
        <v>3</v>
      </c>
      <c r="N71" s="49">
        <v>3</v>
      </c>
      <c r="O71" s="49">
        <v>3</v>
      </c>
      <c r="P71" s="49">
        <v>3</v>
      </c>
      <c r="Q71" s="49">
        <v>3</v>
      </c>
      <c r="R71" s="49">
        <v>3</v>
      </c>
      <c r="S71" s="49">
        <v>3</v>
      </c>
      <c r="T71" s="49">
        <v>3</v>
      </c>
      <c r="U71" s="49">
        <v>3</v>
      </c>
      <c r="V71" s="49">
        <v>3</v>
      </c>
      <c r="W71" s="49">
        <v>4</v>
      </c>
      <c r="X71" s="49">
        <v>4</v>
      </c>
      <c r="Y71" s="49">
        <v>4</v>
      </c>
      <c r="Z71" s="49">
        <v>4</v>
      </c>
      <c r="AA71" s="49"/>
      <c r="AB71" s="49"/>
      <c r="AC71" s="49"/>
      <c r="AD71" s="49">
        <v>3750</v>
      </c>
      <c r="AE71" s="49">
        <f>HLOOKUP($AH$6,$D$59:$Z$96,A85,TRUE)</f>
        <v>2</v>
      </c>
    </row>
    <row r="72" spans="1:31" x14ac:dyDescent="0.25">
      <c r="A72" s="49">
        <v>14</v>
      </c>
      <c r="B72" s="49"/>
      <c r="C72" s="50">
        <v>7000</v>
      </c>
      <c r="D72" s="49">
        <v>3</v>
      </c>
      <c r="E72" s="49">
        <v>3</v>
      </c>
      <c r="F72" s="49">
        <v>3</v>
      </c>
      <c r="G72" s="49">
        <v>3</v>
      </c>
      <c r="H72" s="49">
        <v>3</v>
      </c>
      <c r="I72" s="49">
        <v>3</v>
      </c>
      <c r="J72" s="49">
        <v>3</v>
      </c>
      <c r="K72" s="49">
        <v>3</v>
      </c>
      <c r="L72" s="49">
        <v>3</v>
      </c>
      <c r="M72" s="49">
        <v>3</v>
      </c>
      <c r="N72" s="49">
        <v>3</v>
      </c>
      <c r="O72" s="49">
        <v>3</v>
      </c>
      <c r="P72" s="49">
        <v>3</v>
      </c>
      <c r="Q72" s="49">
        <v>3</v>
      </c>
      <c r="R72" s="49">
        <v>3</v>
      </c>
      <c r="S72" s="49">
        <v>3</v>
      </c>
      <c r="T72" s="49">
        <v>3</v>
      </c>
      <c r="U72" s="49">
        <v>3</v>
      </c>
      <c r="V72" s="49">
        <v>3</v>
      </c>
      <c r="W72" s="49">
        <v>4</v>
      </c>
      <c r="X72" s="49">
        <v>4</v>
      </c>
      <c r="Y72" s="49">
        <v>4</v>
      </c>
      <c r="Z72" s="49">
        <v>4</v>
      </c>
      <c r="AA72" s="49"/>
      <c r="AB72" s="49"/>
      <c r="AC72" s="49"/>
      <c r="AD72" s="49">
        <v>4000</v>
      </c>
      <c r="AE72" s="49">
        <f>HLOOKUP($AH$6,$D$59:$Z$96,A84,TRUE)</f>
        <v>2</v>
      </c>
    </row>
    <row r="73" spans="1:31" x14ac:dyDescent="0.25">
      <c r="A73" s="49">
        <v>15</v>
      </c>
      <c r="B73" s="49"/>
      <c r="C73" s="50">
        <v>6750</v>
      </c>
      <c r="D73" s="49">
        <v>3</v>
      </c>
      <c r="E73" s="49">
        <v>3</v>
      </c>
      <c r="F73" s="49">
        <v>3</v>
      </c>
      <c r="G73" s="49">
        <v>3</v>
      </c>
      <c r="H73" s="49">
        <v>3</v>
      </c>
      <c r="I73" s="49">
        <v>3</v>
      </c>
      <c r="J73" s="49">
        <v>3</v>
      </c>
      <c r="K73" s="49">
        <v>3</v>
      </c>
      <c r="L73" s="49">
        <v>3</v>
      </c>
      <c r="M73" s="49">
        <v>3</v>
      </c>
      <c r="N73" s="49">
        <v>3</v>
      </c>
      <c r="O73" s="49">
        <v>3</v>
      </c>
      <c r="P73" s="49">
        <v>3</v>
      </c>
      <c r="Q73" s="49">
        <v>3</v>
      </c>
      <c r="R73" s="49">
        <v>3</v>
      </c>
      <c r="S73" s="49">
        <v>3</v>
      </c>
      <c r="T73" s="49">
        <v>3</v>
      </c>
      <c r="U73" s="49">
        <v>3</v>
      </c>
      <c r="V73" s="49">
        <v>3</v>
      </c>
      <c r="W73" s="49">
        <v>4</v>
      </c>
      <c r="X73" s="49">
        <v>4</v>
      </c>
      <c r="Y73" s="49">
        <v>4</v>
      </c>
      <c r="Z73" s="49">
        <v>4</v>
      </c>
      <c r="AA73" s="49"/>
      <c r="AB73" s="49"/>
      <c r="AC73" s="49"/>
      <c r="AD73" s="49">
        <v>4250</v>
      </c>
      <c r="AE73" s="49">
        <f>HLOOKUP($AH$6,$D$59:$Z$96,A83,TRUE)</f>
        <v>2</v>
      </c>
    </row>
    <row r="74" spans="1:31" x14ac:dyDescent="0.25">
      <c r="A74" s="49">
        <v>16</v>
      </c>
      <c r="B74" s="49"/>
      <c r="C74" s="50">
        <v>6500</v>
      </c>
      <c r="D74" s="49">
        <v>3</v>
      </c>
      <c r="E74" s="49">
        <v>3</v>
      </c>
      <c r="F74" s="49">
        <v>3</v>
      </c>
      <c r="G74" s="49">
        <v>3</v>
      </c>
      <c r="H74" s="49">
        <v>3</v>
      </c>
      <c r="I74" s="49">
        <v>3</v>
      </c>
      <c r="J74" s="49">
        <v>3</v>
      </c>
      <c r="K74" s="49">
        <v>3</v>
      </c>
      <c r="L74" s="49">
        <v>3</v>
      </c>
      <c r="M74" s="49">
        <v>3</v>
      </c>
      <c r="N74" s="49">
        <v>3</v>
      </c>
      <c r="O74" s="49">
        <v>3</v>
      </c>
      <c r="P74" s="49">
        <v>3</v>
      </c>
      <c r="Q74" s="49">
        <v>3</v>
      </c>
      <c r="R74" s="49">
        <v>3</v>
      </c>
      <c r="S74" s="49">
        <v>3</v>
      </c>
      <c r="T74" s="49">
        <v>3</v>
      </c>
      <c r="U74" s="49">
        <v>3</v>
      </c>
      <c r="V74" s="49">
        <v>3</v>
      </c>
      <c r="W74" s="49">
        <v>4</v>
      </c>
      <c r="X74" s="49">
        <v>4</v>
      </c>
      <c r="Y74" s="49">
        <v>4</v>
      </c>
      <c r="Z74" s="49">
        <v>4</v>
      </c>
      <c r="AA74" s="49"/>
      <c r="AB74" s="49"/>
      <c r="AC74" s="49"/>
      <c r="AD74" s="49">
        <v>4500</v>
      </c>
      <c r="AE74" s="49">
        <f>HLOOKUP($AH$6,$D$59:$Z$96,A82,TRUE)</f>
        <v>2</v>
      </c>
    </row>
    <row r="75" spans="1:31" x14ac:dyDescent="0.25">
      <c r="A75" s="49">
        <v>17</v>
      </c>
      <c r="B75" s="49"/>
      <c r="C75" s="50">
        <v>6250</v>
      </c>
      <c r="D75" s="49">
        <v>3</v>
      </c>
      <c r="E75" s="49">
        <v>3</v>
      </c>
      <c r="F75" s="49">
        <v>3</v>
      </c>
      <c r="G75" s="49">
        <v>3</v>
      </c>
      <c r="H75" s="49">
        <v>3</v>
      </c>
      <c r="I75" s="49">
        <v>3</v>
      </c>
      <c r="J75" s="49">
        <v>3</v>
      </c>
      <c r="K75" s="49">
        <v>3</v>
      </c>
      <c r="L75" s="49">
        <v>3</v>
      </c>
      <c r="M75" s="49">
        <v>3</v>
      </c>
      <c r="N75" s="49">
        <v>3</v>
      </c>
      <c r="O75" s="49">
        <v>3</v>
      </c>
      <c r="P75" s="49">
        <v>3</v>
      </c>
      <c r="Q75" s="49">
        <v>3</v>
      </c>
      <c r="R75" s="49">
        <v>3</v>
      </c>
      <c r="S75" s="49">
        <v>3</v>
      </c>
      <c r="T75" s="49">
        <v>3</v>
      </c>
      <c r="U75" s="49">
        <v>3</v>
      </c>
      <c r="V75" s="49">
        <v>3</v>
      </c>
      <c r="W75" s="49">
        <v>4</v>
      </c>
      <c r="X75" s="49">
        <v>4</v>
      </c>
      <c r="Y75" s="49">
        <v>4</v>
      </c>
      <c r="Z75" s="49">
        <v>4</v>
      </c>
      <c r="AA75" s="49"/>
      <c r="AB75" s="49"/>
      <c r="AC75" s="49"/>
      <c r="AD75" s="49">
        <v>4750</v>
      </c>
      <c r="AE75" s="49">
        <f>HLOOKUP($AH$6,$D$59:$Z$96,A81,TRUE)</f>
        <v>2</v>
      </c>
    </row>
    <row r="76" spans="1:31" x14ac:dyDescent="0.25">
      <c r="A76" s="49">
        <v>18</v>
      </c>
      <c r="B76" s="49"/>
      <c r="C76" s="50">
        <v>6000</v>
      </c>
      <c r="D76" s="49">
        <v>3</v>
      </c>
      <c r="E76" s="49">
        <v>3</v>
      </c>
      <c r="F76" s="49">
        <v>3</v>
      </c>
      <c r="G76" s="49">
        <v>3</v>
      </c>
      <c r="H76" s="49">
        <v>3</v>
      </c>
      <c r="I76" s="49">
        <v>3</v>
      </c>
      <c r="J76" s="49">
        <v>3</v>
      </c>
      <c r="K76" s="49">
        <v>3</v>
      </c>
      <c r="L76" s="49">
        <v>3</v>
      </c>
      <c r="M76" s="49">
        <v>3</v>
      </c>
      <c r="N76" s="49">
        <v>3</v>
      </c>
      <c r="O76" s="49">
        <v>3</v>
      </c>
      <c r="P76" s="49">
        <v>3</v>
      </c>
      <c r="Q76" s="49">
        <v>3</v>
      </c>
      <c r="R76" s="49">
        <v>3</v>
      </c>
      <c r="S76" s="49">
        <v>3</v>
      </c>
      <c r="T76" s="49">
        <v>3</v>
      </c>
      <c r="U76" s="49">
        <v>3</v>
      </c>
      <c r="V76" s="49">
        <v>3</v>
      </c>
      <c r="W76" s="49">
        <v>4</v>
      </c>
      <c r="X76" s="49">
        <v>4</v>
      </c>
      <c r="Y76" s="49">
        <v>4</v>
      </c>
      <c r="Z76" s="49">
        <v>4</v>
      </c>
      <c r="AA76" s="49"/>
      <c r="AB76" s="49"/>
      <c r="AC76" s="49"/>
      <c r="AD76" s="49">
        <v>5000</v>
      </c>
      <c r="AE76" s="49">
        <f>HLOOKUP($AH$6,$D$59:$Z$96,A80,TRUE)</f>
        <v>2</v>
      </c>
    </row>
    <row r="77" spans="1:31" x14ac:dyDescent="0.25">
      <c r="A77" s="49">
        <v>19</v>
      </c>
      <c r="B77" s="49"/>
      <c r="C77" s="50">
        <v>5750</v>
      </c>
      <c r="D77" s="49">
        <v>2</v>
      </c>
      <c r="E77" s="49">
        <v>2</v>
      </c>
      <c r="F77" s="49">
        <v>2</v>
      </c>
      <c r="G77" s="49">
        <v>2</v>
      </c>
      <c r="H77" s="49">
        <v>2</v>
      </c>
      <c r="I77" s="49">
        <v>2</v>
      </c>
      <c r="J77" s="49">
        <v>2</v>
      </c>
      <c r="K77" s="49">
        <v>2</v>
      </c>
      <c r="L77" s="49">
        <v>2</v>
      </c>
      <c r="M77" s="49">
        <v>2</v>
      </c>
      <c r="N77" s="49">
        <v>2</v>
      </c>
      <c r="O77" s="49">
        <v>2</v>
      </c>
      <c r="P77" s="49">
        <v>2</v>
      </c>
      <c r="Q77" s="49">
        <v>2</v>
      </c>
      <c r="R77" s="49">
        <v>2</v>
      </c>
      <c r="S77" s="49">
        <v>2</v>
      </c>
      <c r="T77" s="49">
        <v>2</v>
      </c>
      <c r="U77" s="49">
        <v>2</v>
      </c>
      <c r="V77" s="49">
        <v>2</v>
      </c>
      <c r="W77" s="49">
        <v>4</v>
      </c>
      <c r="X77" s="49">
        <v>4</v>
      </c>
      <c r="Y77" s="49">
        <v>4</v>
      </c>
      <c r="Z77" s="49">
        <v>4</v>
      </c>
      <c r="AA77" s="49"/>
      <c r="AB77" s="49"/>
      <c r="AC77" s="49"/>
      <c r="AD77" s="49">
        <v>5250</v>
      </c>
      <c r="AE77" s="49">
        <f>HLOOKUP($AH$6,$D$59:$Z$96,A79,TRUE)</f>
        <v>2</v>
      </c>
    </row>
    <row r="78" spans="1:31" x14ac:dyDescent="0.25">
      <c r="A78" s="49">
        <v>20</v>
      </c>
      <c r="B78" s="49"/>
      <c r="C78" s="50">
        <v>5500</v>
      </c>
      <c r="D78" s="49">
        <v>2</v>
      </c>
      <c r="E78" s="49">
        <v>2</v>
      </c>
      <c r="F78" s="49">
        <v>2</v>
      </c>
      <c r="G78" s="49">
        <v>2</v>
      </c>
      <c r="H78" s="49">
        <v>2</v>
      </c>
      <c r="I78" s="49">
        <v>2</v>
      </c>
      <c r="J78" s="49">
        <v>2</v>
      </c>
      <c r="K78" s="49">
        <v>2</v>
      </c>
      <c r="L78" s="49">
        <v>2</v>
      </c>
      <c r="M78" s="49">
        <v>2</v>
      </c>
      <c r="N78" s="49">
        <v>2</v>
      </c>
      <c r="O78" s="49">
        <v>2</v>
      </c>
      <c r="P78" s="49">
        <v>2</v>
      </c>
      <c r="Q78" s="49">
        <v>2</v>
      </c>
      <c r="R78" s="49">
        <v>2</v>
      </c>
      <c r="S78" s="49">
        <v>2</v>
      </c>
      <c r="T78" s="49">
        <v>2</v>
      </c>
      <c r="U78" s="49">
        <v>2</v>
      </c>
      <c r="V78" s="49">
        <v>2</v>
      </c>
      <c r="W78" s="49">
        <v>4</v>
      </c>
      <c r="X78" s="49">
        <v>4</v>
      </c>
      <c r="Y78" s="49">
        <v>4</v>
      </c>
      <c r="Z78" s="49">
        <v>4</v>
      </c>
      <c r="AA78" s="49"/>
      <c r="AB78" s="49"/>
      <c r="AC78" s="49"/>
      <c r="AD78" s="49">
        <v>5500</v>
      </c>
      <c r="AE78" s="49">
        <f>HLOOKUP($AH$6,$D$59:$Z$96,A78,TRUE)</f>
        <v>2</v>
      </c>
    </row>
    <row r="79" spans="1:31" x14ac:dyDescent="0.25">
      <c r="A79" s="49">
        <v>21</v>
      </c>
      <c r="B79" s="49"/>
      <c r="C79" s="50">
        <v>5250</v>
      </c>
      <c r="D79" s="49">
        <v>2</v>
      </c>
      <c r="E79" s="49">
        <v>2</v>
      </c>
      <c r="F79" s="49">
        <v>2</v>
      </c>
      <c r="G79" s="49">
        <v>2</v>
      </c>
      <c r="H79" s="49">
        <v>2</v>
      </c>
      <c r="I79" s="49">
        <v>2</v>
      </c>
      <c r="J79" s="49">
        <v>2</v>
      </c>
      <c r="K79" s="49">
        <v>2</v>
      </c>
      <c r="L79" s="49">
        <v>2</v>
      </c>
      <c r="M79" s="49">
        <v>2</v>
      </c>
      <c r="N79" s="49">
        <v>2</v>
      </c>
      <c r="O79" s="49">
        <v>2</v>
      </c>
      <c r="P79" s="49">
        <v>2</v>
      </c>
      <c r="Q79" s="49">
        <v>2</v>
      </c>
      <c r="R79" s="49">
        <v>2</v>
      </c>
      <c r="S79" s="49">
        <v>2</v>
      </c>
      <c r="T79" s="49">
        <v>2</v>
      </c>
      <c r="U79" s="49">
        <v>2</v>
      </c>
      <c r="V79" s="49">
        <v>2</v>
      </c>
      <c r="W79" s="49">
        <v>4</v>
      </c>
      <c r="X79" s="49">
        <v>4</v>
      </c>
      <c r="Y79" s="49">
        <v>4</v>
      </c>
      <c r="Z79" s="49">
        <v>4</v>
      </c>
      <c r="AA79" s="49"/>
      <c r="AB79" s="49"/>
      <c r="AC79" s="49"/>
      <c r="AD79" s="49">
        <v>5750</v>
      </c>
      <c r="AE79" s="49">
        <f>HLOOKUP($AH$6,$D$59:$Z$96,A77,TRUE)</f>
        <v>2</v>
      </c>
    </row>
    <row r="80" spans="1:31" x14ac:dyDescent="0.25">
      <c r="A80" s="49">
        <v>22</v>
      </c>
      <c r="B80" s="49"/>
      <c r="C80" s="50">
        <v>5000</v>
      </c>
      <c r="D80" s="49">
        <v>2</v>
      </c>
      <c r="E80" s="49">
        <v>2</v>
      </c>
      <c r="F80" s="49">
        <v>2</v>
      </c>
      <c r="G80" s="49">
        <v>2</v>
      </c>
      <c r="H80" s="49">
        <v>2</v>
      </c>
      <c r="I80" s="49">
        <v>2</v>
      </c>
      <c r="J80" s="49">
        <v>2</v>
      </c>
      <c r="K80" s="49">
        <v>2</v>
      </c>
      <c r="L80" s="49">
        <v>2</v>
      </c>
      <c r="M80" s="49">
        <v>2</v>
      </c>
      <c r="N80" s="49">
        <v>2</v>
      </c>
      <c r="O80" s="49">
        <v>2</v>
      </c>
      <c r="P80" s="49">
        <v>2</v>
      </c>
      <c r="Q80" s="49">
        <v>2</v>
      </c>
      <c r="R80" s="49">
        <v>2</v>
      </c>
      <c r="S80" s="49">
        <v>2</v>
      </c>
      <c r="T80" s="49">
        <v>2</v>
      </c>
      <c r="U80" s="49">
        <v>2</v>
      </c>
      <c r="V80" s="49">
        <v>2</v>
      </c>
      <c r="W80" s="49">
        <v>4</v>
      </c>
      <c r="X80" s="49">
        <v>4</v>
      </c>
      <c r="Y80" s="49">
        <v>4</v>
      </c>
      <c r="Z80" s="49">
        <v>4</v>
      </c>
      <c r="AA80" s="49"/>
      <c r="AB80" s="49"/>
      <c r="AC80" s="49"/>
      <c r="AD80" s="49">
        <v>6000</v>
      </c>
      <c r="AE80" s="49">
        <f>HLOOKUP($AH$6,$D$59:$Z$96,A76,TRUE)</f>
        <v>3</v>
      </c>
    </row>
    <row r="81" spans="1:31" x14ac:dyDescent="0.25">
      <c r="A81" s="49">
        <v>23</v>
      </c>
      <c r="B81" s="49"/>
      <c r="C81" s="50">
        <v>4750</v>
      </c>
      <c r="D81" s="49">
        <v>2</v>
      </c>
      <c r="E81" s="49">
        <v>2</v>
      </c>
      <c r="F81" s="49">
        <v>2</v>
      </c>
      <c r="G81" s="49">
        <v>2</v>
      </c>
      <c r="H81" s="49">
        <v>2</v>
      </c>
      <c r="I81" s="49">
        <v>2</v>
      </c>
      <c r="J81" s="49">
        <v>2</v>
      </c>
      <c r="K81" s="49">
        <v>2</v>
      </c>
      <c r="L81" s="49">
        <v>2</v>
      </c>
      <c r="M81" s="49">
        <v>2</v>
      </c>
      <c r="N81" s="49">
        <v>2</v>
      </c>
      <c r="O81" s="49">
        <v>2</v>
      </c>
      <c r="P81" s="49">
        <v>2</v>
      </c>
      <c r="Q81" s="49">
        <v>2</v>
      </c>
      <c r="R81" s="49">
        <v>2</v>
      </c>
      <c r="S81" s="49">
        <v>2</v>
      </c>
      <c r="T81" s="49">
        <v>2</v>
      </c>
      <c r="U81" s="49">
        <v>2</v>
      </c>
      <c r="V81" s="49">
        <v>2</v>
      </c>
      <c r="W81" s="49">
        <v>4</v>
      </c>
      <c r="X81" s="49">
        <v>4</v>
      </c>
      <c r="Y81" s="49">
        <v>4</v>
      </c>
      <c r="Z81" s="49">
        <v>4</v>
      </c>
      <c r="AA81" s="49"/>
      <c r="AB81" s="49"/>
      <c r="AC81" s="49"/>
      <c r="AD81" s="49">
        <v>6250</v>
      </c>
      <c r="AE81" s="49">
        <f>HLOOKUP($AH$6,$D$59:$Z$96,A75,TRUE)</f>
        <v>3</v>
      </c>
    </row>
    <row r="82" spans="1:31" x14ac:dyDescent="0.25">
      <c r="A82" s="49">
        <v>24</v>
      </c>
      <c r="B82" s="49"/>
      <c r="C82" s="50">
        <v>4500</v>
      </c>
      <c r="D82" s="49">
        <v>2</v>
      </c>
      <c r="E82" s="49">
        <v>2</v>
      </c>
      <c r="F82" s="49">
        <v>2</v>
      </c>
      <c r="G82" s="49">
        <v>2</v>
      </c>
      <c r="H82" s="49">
        <v>2</v>
      </c>
      <c r="I82" s="49">
        <v>2</v>
      </c>
      <c r="J82" s="49">
        <v>2</v>
      </c>
      <c r="K82" s="49">
        <v>2</v>
      </c>
      <c r="L82" s="49">
        <v>2</v>
      </c>
      <c r="M82" s="49">
        <v>2</v>
      </c>
      <c r="N82" s="49">
        <v>2</v>
      </c>
      <c r="O82" s="49">
        <v>2</v>
      </c>
      <c r="P82" s="49">
        <v>2</v>
      </c>
      <c r="Q82" s="49">
        <v>2</v>
      </c>
      <c r="R82" s="49">
        <v>2</v>
      </c>
      <c r="S82" s="49">
        <v>2</v>
      </c>
      <c r="T82" s="49">
        <v>2</v>
      </c>
      <c r="U82" s="49">
        <v>2</v>
      </c>
      <c r="V82" s="49">
        <v>2</v>
      </c>
      <c r="W82" s="49">
        <v>4</v>
      </c>
      <c r="X82" s="49">
        <v>4</v>
      </c>
      <c r="Y82" s="49">
        <v>4</v>
      </c>
      <c r="Z82" s="49">
        <v>4</v>
      </c>
      <c r="AA82" s="49"/>
      <c r="AB82" s="49"/>
      <c r="AC82" s="49"/>
      <c r="AD82" s="49">
        <v>6500</v>
      </c>
      <c r="AE82" s="49">
        <f>HLOOKUP($AH$6,$D$59:$Z$96,A74,TRUE)</f>
        <v>3</v>
      </c>
    </row>
    <row r="83" spans="1:31" x14ac:dyDescent="0.25">
      <c r="A83" s="49">
        <v>25</v>
      </c>
      <c r="B83" s="49"/>
      <c r="C83" s="50">
        <v>4250</v>
      </c>
      <c r="D83" s="49">
        <v>2</v>
      </c>
      <c r="E83" s="49">
        <v>2</v>
      </c>
      <c r="F83" s="49">
        <v>2</v>
      </c>
      <c r="G83" s="49">
        <v>2</v>
      </c>
      <c r="H83" s="49">
        <v>2</v>
      </c>
      <c r="I83" s="49">
        <v>2</v>
      </c>
      <c r="J83" s="49">
        <v>2</v>
      </c>
      <c r="K83" s="49">
        <v>2</v>
      </c>
      <c r="L83" s="49">
        <v>2</v>
      </c>
      <c r="M83" s="49">
        <v>2</v>
      </c>
      <c r="N83" s="49">
        <v>2</v>
      </c>
      <c r="O83" s="49">
        <v>2</v>
      </c>
      <c r="P83" s="49">
        <v>2</v>
      </c>
      <c r="Q83" s="49">
        <v>2</v>
      </c>
      <c r="R83" s="49">
        <v>2</v>
      </c>
      <c r="S83" s="49">
        <v>2</v>
      </c>
      <c r="T83" s="49">
        <v>2</v>
      </c>
      <c r="U83" s="49">
        <v>2</v>
      </c>
      <c r="V83" s="49">
        <v>2</v>
      </c>
      <c r="W83" s="49">
        <v>4</v>
      </c>
      <c r="X83" s="49">
        <v>4</v>
      </c>
      <c r="Y83" s="49">
        <v>4</v>
      </c>
      <c r="Z83" s="49">
        <v>4</v>
      </c>
      <c r="AA83" s="49"/>
      <c r="AB83" s="49"/>
      <c r="AC83" s="49"/>
      <c r="AD83" s="49">
        <v>6750</v>
      </c>
      <c r="AE83" s="49">
        <f>HLOOKUP($AH$6,$D$59:$Z$96,A73,TRUE)</f>
        <v>3</v>
      </c>
    </row>
    <row r="84" spans="1:31" x14ac:dyDescent="0.25">
      <c r="A84" s="49">
        <v>26</v>
      </c>
      <c r="B84" s="49"/>
      <c r="C84" s="50">
        <v>4000</v>
      </c>
      <c r="D84" s="49">
        <v>2</v>
      </c>
      <c r="E84" s="49">
        <v>2</v>
      </c>
      <c r="F84" s="49">
        <v>2</v>
      </c>
      <c r="G84" s="49">
        <v>2</v>
      </c>
      <c r="H84" s="49">
        <v>2</v>
      </c>
      <c r="I84" s="49">
        <v>2</v>
      </c>
      <c r="J84" s="49">
        <v>2</v>
      </c>
      <c r="K84" s="49">
        <v>2</v>
      </c>
      <c r="L84" s="49">
        <v>2</v>
      </c>
      <c r="M84" s="49">
        <v>2</v>
      </c>
      <c r="N84" s="49">
        <v>2</v>
      </c>
      <c r="O84" s="49">
        <v>2</v>
      </c>
      <c r="P84" s="49">
        <v>2</v>
      </c>
      <c r="Q84" s="49">
        <v>2</v>
      </c>
      <c r="R84" s="49">
        <v>2</v>
      </c>
      <c r="S84" s="49">
        <v>2</v>
      </c>
      <c r="T84" s="49">
        <v>2</v>
      </c>
      <c r="U84" s="49">
        <v>2</v>
      </c>
      <c r="V84" s="49">
        <v>2</v>
      </c>
      <c r="W84" s="49">
        <v>4</v>
      </c>
      <c r="X84" s="49">
        <v>4</v>
      </c>
      <c r="Y84" s="49">
        <v>4</v>
      </c>
      <c r="Z84" s="49">
        <v>4</v>
      </c>
      <c r="AA84" s="49"/>
      <c r="AB84" s="49"/>
      <c r="AC84" s="49"/>
      <c r="AD84" s="49">
        <v>7000</v>
      </c>
      <c r="AE84" s="49">
        <f>HLOOKUP($AH$6,$D$59:$Z$96,A72,TRUE)</f>
        <v>3</v>
      </c>
    </row>
    <row r="85" spans="1:31" x14ac:dyDescent="0.25">
      <c r="A85" s="49">
        <v>27</v>
      </c>
      <c r="B85" s="49"/>
      <c r="C85" s="50">
        <v>3750</v>
      </c>
      <c r="D85" s="49">
        <v>2</v>
      </c>
      <c r="E85" s="49">
        <v>2</v>
      </c>
      <c r="F85" s="49">
        <v>2</v>
      </c>
      <c r="G85" s="49">
        <v>2</v>
      </c>
      <c r="H85" s="49">
        <v>2</v>
      </c>
      <c r="I85" s="49">
        <v>2</v>
      </c>
      <c r="J85" s="49">
        <v>2</v>
      </c>
      <c r="K85" s="49">
        <v>2</v>
      </c>
      <c r="L85" s="49">
        <v>2</v>
      </c>
      <c r="M85" s="49">
        <v>2</v>
      </c>
      <c r="N85" s="49">
        <v>2</v>
      </c>
      <c r="O85" s="49">
        <v>2</v>
      </c>
      <c r="P85" s="49">
        <v>2</v>
      </c>
      <c r="Q85" s="49">
        <v>2</v>
      </c>
      <c r="R85" s="49">
        <v>2</v>
      </c>
      <c r="S85" s="49">
        <v>2</v>
      </c>
      <c r="T85" s="49">
        <v>2</v>
      </c>
      <c r="U85" s="49">
        <v>2</v>
      </c>
      <c r="V85" s="49">
        <v>2</v>
      </c>
      <c r="W85" s="49">
        <v>4</v>
      </c>
      <c r="X85" s="49">
        <v>4</v>
      </c>
      <c r="Y85" s="49">
        <v>4</v>
      </c>
      <c r="Z85" s="49">
        <v>4</v>
      </c>
      <c r="AA85" s="49"/>
      <c r="AB85" s="49"/>
      <c r="AC85" s="49"/>
      <c r="AD85" s="49">
        <v>7250</v>
      </c>
      <c r="AE85" s="49">
        <f>HLOOKUP($AH$6,$D$59:$Z$96,A71,TRUE)</f>
        <v>3</v>
      </c>
    </row>
    <row r="86" spans="1:31" x14ac:dyDescent="0.25">
      <c r="A86" s="49">
        <v>28</v>
      </c>
      <c r="B86" s="49"/>
      <c r="C86" s="50">
        <v>3501</v>
      </c>
      <c r="D86" s="49">
        <v>2</v>
      </c>
      <c r="E86" s="49">
        <v>2</v>
      </c>
      <c r="F86" s="49">
        <v>2</v>
      </c>
      <c r="G86" s="49">
        <v>2</v>
      </c>
      <c r="H86" s="49">
        <v>2</v>
      </c>
      <c r="I86" s="49">
        <v>2</v>
      </c>
      <c r="J86" s="49">
        <v>2</v>
      </c>
      <c r="K86" s="49">
        <v>2</v>
      </c>
      <c r="L86" s="49">
        <v>2</v>
      </c>
      <c r="M86" s="49">
        <v>2</v>
      </c>
      <c r="N86" s="49">
        <v>2</v>
      </c>
      <c r="O86" s="49">
        <v>2</v>
      </c>
      <c r="P86" s="49">
        <v>2</v>
      </c>
      <c r="Q86" s="49">
        <v>2</v>
      </c>
      <c r="R86" s="49">
        <v>2</v>
      </c>
      <c r="S86" s="49">
        <v>2</v>
      </c>
      <c r="T86" s="49">
        <v>2</v>
      </c>
      <c r="U86" s="49">
        <v>2</v>
      </c>
      <c r="V86" s="49">
        <v>2</v>
      </c>
      <c r="W86" s="49">
        <v>4</v>
      </c>
      <c r="X86" s="49">
        <v>4</v>
      </c>
      <c r="Y86" s="49">
        <v>4</v>
      </c>
      <c r="Z86" s="49">
        <v>4</v>
      </c>
      <c r="AA86" s="49"/>
      <c r="AB86" s="49"/>
      <c r="AC86" s="49"/>
      <c r="AD86" s="49">
        <v>7500</v>
      </c>
      <c r="AE86" s="49">
        <f>HLOOKUP($AH$6,$D$59:$Z$96,A70,TRUE)</f>
        <v>3</v>
      </c>
    </row>
    <row r="87" spans="1:31" x14ac:dyDescent="0.25">
      <c r="A87" s="49">
        <v>29</v>
      </c>
      <c r="B87" s="49"/>
      <c r="C87" s="50">
        <v>3250</v>
      </c>
      <c r="D87" s="49">
        <v>1</v>
      </c>
      <c r="E87" s="49">
        <v>1</v>
      </c>
      <c r="F87" s="49">
        <v>1</v>
      </c>
      <c r="G87" s="49">
        <v>1</v>
      </c>
      <c r="H87" s="49">
        <v>1</v>
      </c>
      <c r="I87" s="49">
        <v>2</v>
      </c>
      <c r="J87" s="49">
        <v>2</v>
      </c>
      <c r="K87" s="49">
        <v>2</v>
      </c>
      <c r="L87" s="49">
        <v>2</v>
      </c>
      <c r="M87" s="49">
        <v>2</v>
      </c>
      <c r="N87" s="49">
        <v>2</v>
      </c>
      <c r="O87" s="49">
        <v>2</v>
      </c>
      <c r="P87" s="49">
        <v>2</v>
      </c>
      <c r="Q87" s="49">
        <v>2</v>
      </c>
      <c r="R87" s="49">
        <v>2</v>
      </c>
      <c r="S87" s="49">
        <v>2</v>
      </c>
      <c r="T87" s="49">
        <v>2</v>
      </c>
      <c r="U87" s="49">
        <v>2</v>
      </c>
      <c r="V87" s="49">
        <v>2</v>
      </c>
      <c r="W87" s="49">
        <v>4</v>
      </c>
      <c r="X87" s="49">
        <v>4</v>
      </c>
      <c r="Y87" s="49">
        <v>4</v>
      </c>
      <c r="Z87" s="49">
        <v>4</v>
      </c>
      <c r="AA87" s="49"/>
      <c r="AB87" s="49"/>
      <c r="AC87" s="49"/>
      <c r="AD87" s="49">
        <v>7750</v>
      </c>
      <c r="AE87" s="49">
        <f>HLOOKUP($AH$6,$D$59:$Z$96,A69,TRUE)</f>
        <v>3</v>
      </c>
    </row>
    <row r="88" spans="1:31" x14ac:dyDescent="0.25">
      <c r="A88" s="49">
        <v>30</v>
      </c>
      <c r="B88" s="49"/>
      <c r="C88" s="50">
        <v>3000</v>
      </c>
      <c r="D88" s="49">
        <v>1</v>
      </c>
      <c r="E88" s="49">
        <v>1</v>
      </c>
      <c r="F88" s="49">
        <v>1</v>
      </c>
      <c r="G88" s="49">
        <v>1</v>
      </c>
      <c r="H88" s="49">
        <v>1</v>
      </c>
      <c r="I88" s="49">
        <v>2</v>
      </c>
      <c r="J88" s="49">
        <v>2</v>
      </c>
      <c r="K88" s="49">
        <v>2</v>
      </c>
      <c r="L88" s="49">
        <v>2</v>
      </c>
      <c r="M88" s="49">
        <v>2</v>
      </c>
      <c r="N88" s="49">
        <v>2</v>
      </c>
      <c r="O88" s="49">
        <v>2</v>
      </c>
      <c r="P88" s="49">
        <v>2</v>
      </c>
      <c r="Q88" s="49">
        <v>2</v>
      </c>
      <c r="R88" s="49">
        <v>2</v>
      </c>
      <c r="S88" s="49">
        <v>2</v>
      </c>
      <c r="T88" s="49">
        <v>2</v>
      </c>
      <c r="U88" s="49">
        <v>2</v>
      </c>
      <c r="V88" s="49">
        <v>2</v>
      </c>
      <c r="W88" s="49">
        <v>4</v>
      </c>
      <c r="X88" s="49">
        <v>4</v>
      </c>
      <c r="Y88" s="49">
        <v>4</v>
      </c>
      <c r="Z88" s="49">
        <v>4</v>
      </c>
      <c r="AA88" s="49"/>
      <c r="AB88" s="49"/>
      <c r="AC88" s="49"/>
      <c r="AD88" s="49">
        <v>8001</v>
      </c>
      <c r="AE88" s="49">
        <f>HLOOKUP($AH$6,$D$59:$Z$96,A68,TRUE)</f>
        <v>4</v>
      </c>
    </row>
    <row r="89" spans="1:31" x14ac:dyDescent="0.25">
      <c r="A89" s="49">
        <v>31</v>
      </c>
      <c r="B89" s="49"/>
      <c r="C89" s="50">
        <v>2750</v>
      </c>
      <c r="D89" s="49">
        <v>1</v>
      </c>
      <c r="E89" s="49">
        <v>1</v>
      </c>
      <c r="F89" s="49">
        <v>1</v>
      </c>
      <c r="G89" s="49">
        <v>1</v>
      </c>
      <c r="H89" s="49">
        <v>1</v>
      </c>
      <c r="I89" s="49">
        <v>2</v>
      </c>
      <c r="J89" s="49">
        <v>2</v>
      </c>
      <c r="K89" s="49">
        <v>2</v>
      </c>
      <c r="L89" s="49">
        <v>2</v>
      </c>
      <c r="M89" s="49">
        <v>2</v>
      </c>
      <c r="N89" s="49">
        <v>2</v>
      </c>
      <c r="O89" s="49">
        <v>2</v>
      </c>
      <c r="P89" s="49">
        <v>2</v>
      </c>
      <c r="Q89" s="49">
        <v>2</v>
      </c>
      <c r="R89" s="49">
        <v>2</v>
      </c>
      <c r="S89" s="49">
        <v>2</v>
      </c>
      <c r="T89" s="49">
        <v>2</v>
      </c>
      <c r="U89" s="49">
        <v>2</v>
      </c>
      <c r="V89" s="49">
        <v>2</v>
      </c>
      <c r="W89" s="49">
        <v>4</v>
      </c>
      <c r="X89" s="49">
        <v>4</v>
      </c>
      <c r="Y89" s="49">
        <v>4</v>
      </c>
      <c r="Z89" s="49">
        <v>4</v>
      </c>
      <c r="AA89" s="49"/>
      <c r="AB89" s="49"/>
      <c r="AC89" s="49"/>
      <c r="AD89" s="49">
        <v>8250</v>
      </c>
      <c r="AE89" s="49">
        <f>HLOOKUP($AH$6,$D$59:$Z$96,A67,TRUE)</f>
        <v>4</v>
      </c>
    </row>
    <row r="90" spans="1:31" x14ac:dyDescent="0.25">
      <c r="A90" s="49">
        <v>32</v>
      </c>
      <c r="B90" s="49"/>
      <c r="C90" s="50">
        <v>2500</v>
      </c>
      <c r="D90" s="49">
        <v>1</v>
      </c>
      <c r="E90" s="49">
        <v>1</v>
      </c>
      <c r="F90" s="49">
        <v>1</v>
      </c>
      <c r="G90" s="49">
        <v>1</v>
      </c>
      <c r="H90" s="49">
        <v>1</v>
      </c>
      <c r="I90" s="49">
        <v>2</v>
      </c>
      <c r="J90" s="49">
        <v>2</v>
      </c>
      <c r="K90" s="49">
        <v>2</v>
      </c>
      <c r="L90" s="49">
        <v>2</v>
      </c>
      <c r="M90" s="49">
        <v>2</v>
      </c>
      <c r="N90" s="49">
        <v>2</v>
      </c>
      <c r="O90" s="49">
        <v>2</v>
      </c>
      <c r="P90" s="49">
        <v>2</v>
      </c>
      <c r="Q90" s="49">
        <v>2</v>
      </c>
      <c r="R90" s="49">
        <v>2</v>
      </c>
      <c r="S90" s="49">
        <v>2</v>
      </c>
      <c r="T90" s="49">
        <v>2</v>
      </c>
      <c r="U90" s="49">
        <v>2</v>
      </c>
      <c r="V90" s="49">
        <v>2</v>
      </c>
      <c r="W90" s="49">
        <v>4</v>
      </c>
      <c r="X90" s="49">
        <v>4</v>
      </c>
      <c r="Y90" s="49">
        <v>4</v>
      </c>
      <c r="Z90" s="49">
        <v>4</v>
      </c>
      <c r="AA90" s="49"/>
      <c r="AB90" s="49"/>
      <c r="AC90" s="49"/>
      <c r="AD90" s="49">
        <v>8500</v>
      </c>
      <c r="AE90" s="49">
        <f>HLOOKUP($AH$6,$D$59:$Z$96,A66,TRUE)</f>
        <v>4</v>
      </c>
    </row>
    <row r="91" spans="1:31" x14ac:dyDescent="0.25">
      <c r="A91" s="49">
        <v>33</v>
      </c>
      <c r="B91" s="49"/>
      <c r="C91" s="50">
        <v>2250</v>
      </c>
      <c r="D91" s="49">
        <v>1</v>
      </c>
      <c r="E91" s="49">
        <v>1</v>
      </c>
      <c r="F91" s="49">
        <v>1</v>
      </c>
      <c r="G91" s="49">
        <v>1</v>
      </c>
      <c r="H91" s="49">
        <v>1</v>
      </c>
      <c r="I91" s="49">
        <v>2</v>
      </c>
      <c r="J91" s="49">
        <v>2</v>
      </c>
      <c r="K91" s="49">
        <v>2</v>
      </c>
      <c r="L91" s="49">
        <v>2</v>
      </c>
      <c r="M91" s="49">
        <v>2</v>
      </c>
      <c r="N91" s="49">
        <v>2</v>
      </c>
      <c r="O91" s="49">
        <v>2</v>
      </c>
      <c r="P91" s="49">
        <v>2</v>
      </c>
      <c r="Q91" s="49">
        <v>2</v>
      </c>
      <c r="R91" s="49">
        <v>2</v>
      </c>
      <c r="S91" s="49">
        <v>2</v>
      </c>
      <c r="T91" s="49">
        <v>2</v>
      </c>
      <c r="U91" s="49">
        <v>2</v>
      </c>
      <c r="V91" s="49">
        <v>2</v>
      </c>
      <c r="W91" s="49">
        <v>4</v>
      </c>
      <c r="X91" s="49">
        <v>4</v>
      </c>
      <c r="Y91" s="49">
        <v>4</v>
      </c>
      <c r="Z91" s="49">
        <v>4</v>
      </c>
      <c r="AA91" s="49"/>
      <c r="AB91" s="49"/>
      <c r="AC91" s="49"/>
      <c r="AD91" s="49">
        <v>8750</v>
      </c>
      <c r="AE91" s="49">
        <f>HLOOKUP($AH$6,$D$59:$Z$96,A65,TRUE)</f>
        <v>4</v>
      </c>
    </row>
    <row r="92" spans="1:31" x14ac:dyDescent="0.25">
      <c r="A92" s="49">
        <v>34</v>
      </c>
      <c r="B92" s="49"/>
      <c r="C92" s="50">
        <v>2000</v>
      </c>
      <c r="D92" s="49">
        <v>1</v>
      </c>
      <c r="E92" s="49">
        <v>1</v>
      </c>
      <c r="F92" s="49">
        <v>1</v>
      </c>
      <c r="G92" s="49">
        <v>1</v>
      </c>
      <c r="H92" s="49">
        <v>1</v>
      </c>
      <c r="I92" s="49">
        <v>2</v>
      </c>
      <c r="J92" s="49">
        <v>2</v>
      </c>
      <c r="K92" s="49">
        <v>2</v>
      </c>
      <c r="L92" s="49">
        <v>2</v>
      </c>
      <c r="M92" s="49">
        <v>2</v>
      </c>
      <c r="N92" s="49">
        <v>2</v>
      </c>
      <c r="O92" s="49">
        <v>2</v>
      </c>
      <c r="P92" s="49">
        <v>2</v>
      </c>
      <c r="Q92" s="49">
        <v>2</v>
      </c>
      <c r="R92" s="49">
        <v>2</v>
      </c>
      <c r="S92" s="49">
        <v>2</v>
      </c>
      <c r="T92" s="49">
        <v>2</v>
      </c>
      <c r="U92" s="49">
        <v>2</v>
      </c>
      <c r="V92" s="49">
        <v>2</v>
      </c>
      <c r="W92" s="49">
        <v>4</v>
      </c>
      <c r="X92" s="49">
        <v>4</v>
      </c>
      <c r="Y92" s="49">
        <v>4</v>
      </c>
      <c r="Z92" s="49">
        <v>4</v>
      </c>
      <c r="AA92" s="49"/>
      <c r="AB92" s="49"/>
      <c r="AC92" s="49"/>
      <c r="AD92" s="49">
        <v>9000</v>
      </c>
      <c r="AE92" s="49">
        <f>HLOOKUP($AH$6,$D$59:$Z$96,A64,TRUE)</f>
        <v>4</v>
      </c>
    </row>
    <row r="93" spans="1:31" x14ac:dyDescent="0.25">
      <c r="A93" s="49">
        <v>35</v>
      </c>
      <c r="B93" s="49"/>
      <c r="C93" s="50">
        <v>1750</v>
      </c>
      <c r="D93" s="49">
        <v>1</v>
      </c>
      <c r="E93" s="49">
        <v>1</v>
      </c>
      <c r="F93" s="49">
        <v>1</v>
      </c>
      <c r="G93" s="49">
        <v>1</v>
      </c>
      <c r="H93" s="49">
        <v>1</v>
      </c>
      <c r="I93" s="49">
        <v>2</v>
      </c>
      <c r="J93" s="49">
        <v>2</v>
      </c>
      <c r="K93" s="49">
        <v>2</v>
      </c>
      <c r="L93" s="49">
        <v>2</v>
      </c>
      <c r="M93" s="49">
        <v>2</v>
      </c>
      <c r="N93" s="49">
        <v>2</v>
      </c>
      <c r="O93" s="49">
        <v>2</v>
      </c>
      <c r="P93" s="49">
        <v>2</v>
      </c>
      <c r="Q93" s="49">
        <v>2</v>
      </c>
      <c r="R93" s="49">
        <v>2</v>
      </c>
      <c r="S93" s="49">
        <v>2</v>
      </c>
      <c r="T93" s="49">
        <v>2</v>
      </c>
      <c r="U93" s="49">
        <v>2</v>
      </c>
      <c r="V93" s="49">
        <v>2</v>
      </c>
      <c r="W93" s="49">
        <v>4</v>
      </c>
      <c r="X93" s="49">
        <v>4</v>
      </c>
      <c r="Y93" s="49">
        <v>4</v>
      </c>
      <c r="Z93" s="49">
        <v>4</v>
      </c>
      <c r="AA93" s="49"/>
      <c r="AB93" s="49"/>
      <c r="AC93" s="49"/>
      <c r="AD93" s="49">
        <v>9250</v>
      </c>
      <c r="AE93" s="49">
        <f>HLOOKUP($AH$6,$D$59:$Z$96,A63,TRUE)</f>
        <v>4</v>
      </c>
    </row>
    <row r="94" spans="1:31" x14ac:dyDescent="0.25">
      <c r="A94" s="49">
        <v>36</v>
      </c>
      <c r="B94" s="49"/>
      <c r="C94" s="50">
        <v>1500</v>
      </c>
      <c r="D94" s="49">
        <v>1</v>
      </c>
      <c r="E94" s="49">
        <v>1</v>
      </c>
      <c r="F94" s="49">
        <v>1</v>
      </c>
      <c r="G94" s="49">
        <v>1</v>
      </c>
      <c r="H94" s="49">
        <v>1</v>
      </c>
      <c r="I94" s="49">
        <v>2</v>
      </c>
      <c r="J94" s="49">
        <v>2</v>
      </c>
      <c r="K94" s="49">
        <v>2</v>
      </c>
      <c r="L94" s="49">
        <v>2</v>
      </c>
      <c r="M94" s="49">
        <v>2</v>
      </c>
      <c r="N94" s="49">
        <v>2</v>
      </c>
      <c r="O94" s="49">
        <v>2</v>
      </c>
      <c r="P94" s="49">
        <v>2</v>
      </c>
      <c r="Q94" s="49">
        <v>2</v>
      </c>
      <c r="R94" s="49">
        <v>2</v>
      </c>
      <c r="S94" s="49">
        <v>2</v>
      </c>
      <c r="T94" s="49">
        <v>2</v>
      </c>
      <c r="U94" s="49">
        <v>2</v>
      </c>
      <c r="V94" s="49">
        <v>2</v>
      </c>
      <c r="W94" s="49">
        <v>4</v>
      </c>
      <c r="X94" s="49">
        <v>4</v>
      </c>
      <c r="Y94" s="49">
        <v>4</v>
      </c>
      <c r="Z94" s="49">
        <v>4</v>
      </c>
      <c r="AA94" s="49"/>
      <c r="AB94" s="49"/>
      <c r="AC94" s="49"/>
      <c r="AD94" s="49">
        <v>9500</v>
      </c>
      <c r="AE94" s="49">
        <f>HLOOKUP($AH$6,$D$59:$Z$96,A62,TRUE)</f>
        <v>4</v>
      </c>
    </row>
    <row r="95" spans="1:31" x14ac:dyDescent="0.25">
      <c r="A95" s="49">
        <v>37</v>
      </c>
      <c r="B95" s="49"/>
      <c r="C95" s="50">
        <v>1250</v>
      </c>
      <c r="D95" s="49">
        <v>1</v>
      </c>
      <c r="E95" s="49">
        <v>1</v>
      </c>
      <c r="F95" s="49">
        <v>1</v>
      </c>
      <c r="G95" s="49">
        <v>1</v>
      </c>
      <c r="H95" s="49">
        <v>1</v>
      </c>
      <c r="I95" s="49">
        <v>2</v>
      </c>
      <c r="J95" s="49">
        <v>2</v>
      </c>
      <c r="K95" s="49">
        <v>2</v>
      </c>
      <c r="L95" s="49">
        <v>2</v>
      </c>
      <c r="M95" s="49">
        <v>2</v>
      </c>
      <c r="N95" s="49">
        <v>2</v>
      </c>
      <c r="O95" s="49">
        <v>2</v>
      </c>
      <c r="P95" s="49">
        <v>2</v>
      </c>
      <c r="Q95" s="49">
        <v>2</v>
      </c>
      <c r="R95" s="49">
        <v>2</v>
      </c>
      <c r="S95" s="49">
        <v>2</v>
      </c>
      <c r="T95" s="49">
        <v>2</v>
      </c>
      <c r="U95" s="49">
        <v>2</v>
      </c>
      <c r="V95" s="49">
        <v>2</v>
      </c>
      <c r="W95" s="49">
        <v>4</v>
      </c>
      <c r="X95" s="49">
        <v>4</v>
      </c>
      <c r="Y95" s="49">
        <v>4</v>
      </c>
      <c r="Z95" s="49">
        <v>4</v>
      </c>
      <c r="AA95" s="49"/>
      <c r="AB95" s="49"/>
      <c r="AC95" s="49"/>
      <c r="AD95" s="49">
        <v>9750</v>
      </c>
      <c r="AE95" s="49">
        <f>HLOOKUP($AH$6,$D$59:$Z$96,A61,TRUE)</f>
        <v>4</v>
      </c>
    </row>
    <row r="96" spans="1:31" x14ac:dyDescent="0.25">
      <c r="A96" s="49">
        <v>38</v>
      </c>
      <c r="B96" s="49"/>
      <c r="C96" s="50">
        <v>1000</v>
      </c>
      <c r="D96" s="49">
        <v>1</v>
      </c>
      <c r="E96" s="49">
        <v>1</v>
      </c>
      <c r="F96" s="49">
        <v>1</v>
      </c>
      <c r="G96" s="49">
        <v>1</v>
      </c>
      <c r="H96" s="49">
        <v>1</v>
      </c>
      <c r="I96" s="49">
        <v>2</v>
      </c>
      <c r="J96" s="49">
        <v>2</v>
      </c>
      <c r="K96" s="49">
        <v>2</v>
      </c>
      <c r="L96" s="49">
        <v>2</v>
      </c>
      <c r="M96" s="49">
        <v>2</v>
      </c>
      <c r="N96" s="49">
        <v>2</v>
      </c>
      <c r="O96" s="49">
        <v>2</v>
      </c>
      <c r="P96" s="49">
        <v>2</v>
      </c>
      <c r="Q96" s="49">
        <v>2</v>
      </c>
      <c r="R96" s="49">
        <v>2</v>
      </c>
      <c r="S96" s="49">
        <v>2</v>
      </c>
      <c r="T96" s="49">
        <v>2</v>
      </c>
      <c r="U96" s="49">
        <v>2</v>
      </c>
      <c r="V96" s="49">
        <v>2</v>
      </c>
      <c r="W96" s="49">
        <v>4</v>
      </c>
      <c r="X96" s="49">
        <v>4</v>
      </c>
      <c r="Y96" s="49">
        <v>4</v>
      </c>
      <c r="Z96" s="49">
        <v>4</v>
      </c>
      <c r="AA96" s="49"/>
      <c r="AB96" s="49"/>
      <c r="AC96" s="49"/>
      <c r="AD96" s="49">
        <v>10000</v>
      </c>
      <c r="AE96" s="49">
        <f>HLOOKUP($AH$6,$D$59:$Z$96,A60,TRUE)</f>
        <v>4</v>
      </c>
    </row>
    <row r="97" spans="2:31" x14ac:dyDescent="0.25">
      <c r="D97" s="50">
        <v>1000</v>
      </c>
      <c r="E97" s="50">
        <v>1500</v>
      </c>
      <c r="F97" s="50">
        <v>2000</v>
      </c>
      <c r="G97" s="50">
        <v>2500</v>
      </c>
      <c r="H97" s="50">
        <v>3000</v>
      </c>
      <c r="I97" s="50">
        <v>3501</v>
      </c>
      <c r="J97" s="50">
        <v>4000</v>
      </c>
      <c r="K97" s="50">
        <v>4500</v>
      </c>
      <c r="L97" s="50">
        <v>5000</v>
      </c>
      <c r="M97" s="50">
        <v>5500</v>
      </c>
      <c r="N97" s="50">
        <v>6000</v>
      </c>
      <c r="O97" s="50">
        <v>6500</v>
      </c>
      <c r="P97" s="50">
        <v>7000</v>
      </c>
      <c r="Q97" s="50">
        <v>7500</v>
      </c>
      <c r="R97" s="50">
        <v>8000</v>
      </c>
      <c r="S97" s="50">
        <v>8500</v>
      </c>
      <c r="T97" s="50">
        <v>9000</v>
      </c>
      <c r="U97" s="50">
        <v>9500</v>
      </c>
      <c r="V97" s="50">
        <v>10000</v>
      </c>
      <c r="W97" s="50">
        <v>10001</v>
      </c>
      <c r="X97" s="50">
        <v>11000</v>
      </c>
      <c r="Y97" s="50">
        <v>11500</v>
      </c>
      <c r="Z97" s="50">
        <v>12000</v>
      </c>
    </row>
    <row r="98" spans="2:31" ht="15.75" thickBot="1" x14ac:dyDescent="0.3">
      <c r="C98" t="s">
        <v>34</v>
      </c>
      <c r="AD98" s="1" t="s">
        <v>35</v>
      </c>
      <c r="AE98" s="1">
        <f>LOOKUP(AH7,AD60:AD96,AE60:AE96)</f>
        <v>2</v>
      </c>
    </row>
    <row r="99" spans="2:31" x14ac:dyDescent="0.25">
      <c r="C99" s="45"/>
      <c r="D99" s="46" t="s">
        <v>2</v>
      </c>
      <c r="E99" s="47" t="s">
        <v>3</v>
      </c>
    </row>
    <row r="100" spans="2:31" x14ac:dyDescent="0.25">
      <c r="B100" s="55"/>
      <c r="C100" s="39">
        <v>1</v>
      </c>
      <c r="D100" s="40">
        <v>200</v>
      </c>
      <c r="E100" s="48">
        <v>200</v>
      </c>
    </row>
    <row r="101" spans="2:31" x14ac:dyDescent="0.25">
      <c r="B101" s="56"/>
      <c r="C101" s="39">
        <v>2</v>
      </c>
      <c r="D101" s="40">
        <v>250</v>
      </c>
      <c r="E101" s="48">
        <v>250</v>
      </c>
    </row>
    <row r="102" spans="2:31" x14ac:dyDescent="0.25">
      <c r="B102" s="57"/>
      <c r="C102" s="39">
        <v>3</v>
      </c>
      <c r="D102" s="40">
        <v>300</v>
      </c>
      <c r="E102" s="48">
        <v>300</v>
      </c>
    </row>
    <row r="103" spans="2:31" x14ac:dyDescent="0.25">
      <c r="B103" s="58"/>
      <c r="C103" s="39">
        <v>4</v>
      </c>
      <c r="D103" s="40" t="s">
        <v>47</v>
      </c>
      <c r="E103" s="40" t="s">
        <v>48</v>
      </c>
    </row>
    <row r="104" spans="2:31" x14ac:dyDescent="0.25">
      <c r="B104" s="59"/>
      <c r="C104" s="39">
        <v>5</v>
      </c>
      <c r="D104" s="40" t="s">
        <v>47</v>
      </c>
      <c r="E104" s="40" t="s">
        <v>48</v>
      </c>
    </row>
    <row r="105" spans="2:31" x14ac:dyDescent="0.25">
      <c r="B105" s="60"/>
      <c r="C105" s="39">
        <v>6</v>
      </c>
      <c r="D105" s="40" t="s">
        <v>47</v>
      </c>
      <c r="E105" s="40" t="s">
        <v>48</v>
      </c>
    </row>
    <row r="106" spans="2:31" x14ac:dyDescent="0.25">
      <c r="B106" s="61"/>
      <c r="C106" s="39">
        <v>7</v>
      </c>
      <c r="D106" s="40" t="s">
        <v>47</v>
      </c>
      <c r="E106" s="40" t="s">
        <v>48</v>
      </c>
    </row>
    <row r="107" spans="2:31" ht="15.75" thickBot="1" x14ac:dyDescent="0.3">
      <c r="B107" s="62"/>
      <c r="C107" s="42">
        <v>8</v>
      </c>
      <c r="D107" s="40" t="s">
        <v>47</v>
      </c>
      <c r="E107" s="40" t="s">
        <v>48</v>
      </c>
    </row>
  </sheetData>
  <mergeCells count="3">
    <mergeCell ref="AD58:AE58"/>
    <mergeCell ref="AD4:AE4"/>
    <mergeCell ref="AG5:AL5"/>
  </mergeCells>
  <conditionalFormatting sqref="D60:Z96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7" operator="equal">
      <formula>2</formula>
    </cfRule>
    <cfRule type="cellIs" dxfId="0" priority="8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workbookViewId="0">
      <selection activeCell="C4" sqref="C4:D4"/>
    </sheetView>
  </sheetViews>
  <sheetFormatPr defaultRowHeight="15" x14ac:dyDescent="0.25"/>
  <cols>
    <col min="1" max="1" width="8.5703125" customWidth="1"/>
    <col min="2" max="2" width="14.140625" customWidth="1"/>
    <col min="3" max="3" width="9" customWidth="1"/>
    <col min="4" max="4" width="13.28515625" customWidth="1"/>
    <col min="5" max="5" width="15.28515625" customWidth="1"/>
    <col min="6" max="8" width="9.7109375"/>
    <col min="9" max="10" width="4.42578125" customWidth="1"/>
    <col min="11" max="11" width="3.5703125" customWidth="1"/>
    <col min="12" max="12" width="18" bestFit="1" customWidth="1"/>
    <col min="13" max="13" width="10.42578125" bestFit="1" customWidth="1"/>
    <col min="14" max="14" width="9.7109375"/>
    <col min="15" max="15" width="30.7109375" bestFit="1" customWidth="1"/>
    <col min="16" max="16" width="4" customWidth="1"/>
  </cols>
  <sheetData>
    <row r="1" spans="1:22" ht="23.25" x14ac:dyDescent="0.35">
      <c r="A1" s="84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</row>
    <row r="2" spans="1:22" ht="26.25" thickBot="1" x14ac:dyDescent="0.4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/>
    </row>
    <row r="3" spans="1:22" ht="28.5" x14ac:dyDescent="0.4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S3" s="107" t="s">
        <v>29</v>
      </c>
      <c r="T3" s="108"/>
      <c r="U3" s="108"/>
      <c r="V3" s="109"/>
    </row>
    <row r="4" spans="1:22" x14ac:dyDescent="0.25">
      <c r="A4" s="5"/>
      <c r="B4" s="6" t="s">
        <v>11</v>
      </c>
      <c r="C4" s="90"/>
      <c r="D4" s="91"/>
      <c r="E4" s="7"/>
      <c r="F4" s="6" t="s">
        <v>12</v>
      </c>
      <c r="G4" s="90"/>
      <c r="H4" s="92"/>
      <c r="I4" s="92"/>
      <c r="J4" s="92"/>
      <c r="K4" s="92"/>
      <c r="L4" s="91"/>
      <c r="M4" s="7"/>
      <c r="N4" s="6" t="s">
        <v>13</v>
      </c>
      <c r="O4" s="8"/>
      <c r="P4" s="9"/>
      <c r="S4" s="19"/>
      <c r="T4" s="18"/>
      <c r="U4" s="18"/>
      <c r="V4" s="20"/>
    </row>
    <row r="5" spans="1:22" x14ac:dyDescent="0.25">
      <c r="A5" s="5"/>
      <c r="B5" s="6" t="s">
        <v>14</v>
      </c>
      <c r="C5" s="90"/>
      <c r="D5" s="91"/>
      <c r="E5" s="7"/>
      <c r="F5" s="6" t="s">
        <v>15</v>
      </c>
      <c r="G5" s="90"/>
      <c r="H5" s="92"/>
      <c r="I5" s="92"/>
      <c r="J5" s="92"/>
      <c r="K5" s="92"/>
      <c r="L5" s="91"/>
      <c r="M5" s="7"/>
      <c r="N5" s="7"/>
      <c r="O5" s="7"/>
      <c r="P5" s="9"/>
      <c r="S5" s="110" t="s">
        <v>25</v>
      </c>
      <c r="T5" s="111"/>
      <c r="U5" s="112">
        <v>4000</v>
      </c>
      <c r="V5" s="113"/>
    </row>
    <row r="6" spans="1:22" x14ac:dyDescent="0.25">
      <c r="A6" s="5"/>
      <c r="B6" s="6" t="s">
        <v>16</v>
      </c>
      <c r="C6" s="96"/>
      <c r="D6" s="97"/>
      <c r="E6" s="7"/>
      <c r="F6" s="6" t="s">
        <v>17</v>
      </c>
      <c r="G6" s="98"/>
      <c r="H6" s="99"/>
      <c r="I6" s="99"/>
      <c r="J6" s="99"/>
      <c r="K6" s="99"/>
      <c r="L6" s="100"/>
      <c r="M6" s="7"/>
      <c r="N6" s="6" t="s">
        <v>18</v>
      </c>
      <c r="O6" s="101"/>
      <c r="P6" s="9"/>
      <c r="S6" s="110" t="s">
        <v>26</v>
      </c>
      <c r="T6" s="111"/>
      <c r="U6" s="112">
        <v>4000</v>
      </c>
      <c r="V6" s="113"/>
    </row>
    <row r="7" spans="1:22" ht="15.75" thickBot="1" x14ac:dyDescent="0.3">
      <c r="A7" s="5"/>
      <c r="B7" s="6" t="s">
        <v>19</v>
      </c>
      <c r="C7" s="103"/>
      <c r="D7" s="104"/>
      <c r="E7" s="7"/>
      <c r="F7" s="6" t="s">
        <v>20</v>
      </c>
      <c r="G7" s="98"/>
      <c r="H7" s="99"/>
      <c r="I7" s="99"/>
      <c r="J7" s="99"/>
      <c r="K7" s="99"/>
      <c r="L7" s="100"/>
      <c r="M7" s="7"/>
      <c r="N7" s="6"/>
      <c r="O7" s="102"/>
      <c r="P7" s="9"/>
      <c r="S7" s="21"/>
      <c r="T7" s="22"/>
      <c r="U7" s="22"/>
      <c r="V7" s="23"/>
    </row>
    <row r="8" spans="1:22" x14ac:dyDescent="0.2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9"/>
    </row>
    <row r="9" spans="1:22" x14ac:dyDescent="0.25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/>
    </row>
    <row r="10" spans="1:22" x14ac:dyDescent="0.25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9"/>
    </row>
    <row r="11" spans="1:22" x14ac:dyDescent="0.25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9"/>
    </row>
    <row r="12" spans="1:22" x14ac:dyDescent="0.2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</row>
    <row r="13" spans="1:22" x14ac:dyDescent="0.25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9"/>
    </row>
    <row r="14" spans="1:22" x14ac:dyDescent="0.2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/>
    </row>
    <row r="15" spans="1:22" x14ac:dyDescent="0.25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"/>
    </row>
    <row r="16" spans="1:22" x14ac:dyDescent="0.25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</row>
    <row r="17" spans="1:16" x14ac:dyDescent="0.25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9"/>
    </row>
    <row r="18" spans="1:16" x14ac:dyDescent="0.25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"/>
    </row>
    <row r="19" spans="1:16" x14ac:dyDescent="0.25">
      <c r="A19" s="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"/>
    </row>
    <row r="20" spans="1:16" x14ac:dyDescent="0.25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"/>
    </row>
    <row r="21" spans="1:16" x14ac:dyDescent="0.25">
      <c r="A21" s="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"/>
    </row>
    <row r="22" spans="1:16" x14ac:dyDescent="0.25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9"/>
    </row>
    <row r="23" spans="1:16" x14ac:dyDescent="0.25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/>
    </row>
    <row r="24" spans="1:16" x14ac:dyDescent="0.25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/>
    </row>
    <row r="25" spans="1:16" x14ac:dyDescent="0.25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/>
    </row>
    <row r="26" spans="1:16" ht="15.75" thickBot="1" x14ac:dyDescent="0.3">
      <c r="A26" s="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"/>
    </row>
    <row r="27" spans="1:16" x14ac:dyDescent="0.25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67" t="s">
        <v>21</v>
      </c>
      <c r="M27" s="105" t="s">
        <v>22</v>
      </c>
      <c r="N27" s="106"/>
      <c r="O27" s="68" t="s">
        <v>23</v>
      </c>
      <c r="P27" s="9"/>
    </row>
    <row r="28" spans="1:16" x14ac:dyDescent="0.25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69" t="s">
        <v>9</v>
      </c>
      <c r="M28" s="70">
        <f>Gegevens!AH6</f>
        <v>4000</v>
      </c>
      <c r="N28" s="71" t="s">
        <v>24</v>
      </c>
      <c r="O28" s="72" t="s">
        <v>25</v>
      </c>
      <c r="P28" s="9"/>
    </row>
    <row r="29" spans="1:16" x14ac:dyDescent="0.25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69" t="s">
        <v>8</v>
      </c>
      <c r="M29" s="70">
        <f>Gegevens!AH7</f>
        <v>4000</v>
      </c>
      <c r="N29" s="71" t="s">
        <v>24</v>
      </c>
      <c r="O29" s="72" t="s">
        <v>26</v>
      </c>
      <c r="P29" s="9"/>
    </row>
    <row r="30" spans="1:16" x14ac:dyDescent="0.25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3" t="s">
        <v>40</v>
      </c>
      <c r="M30" s="70">
        <f>M28+160</f>
        <v>4160</v>
      </c>
      <c r="N30" s="71" t="s">
        <v>24</v>
      </c>
      <c r="O30" s="74" t="s">
        <v>41</v>
      </c>
      <c r="P30" s="9"/>
    </row>
    <row r="31" spans="1:16" x14ac:dyDescent="0.25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3" t="s">
        <v>43</v>
      </c>
      <c r="M31" s="70">
        <f>M28+170</f>
        <v>4170</v>
      </c>
      <c r="N31" s="71" t="s">
        <v>24</v>
      </c>
      <c r="O31" s="74" t="s">
        <v>42</v>
      </c>
      <c r="P31" s="9"/>
    </row>
    <row r="32" spans="1:16" x14ac:dyDescent="0.25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69" t="s">
        <v>44</v>
      </c>
      <c r="M32" s="70">
        <f>M29+50+M33</f>
        <v>4300</v>
      </c>
      <c r="N32" s="71" t="s">
        <v>24</v>
      </c>
      <c r="O32" s="74" t="s">
        <v>28</v>
      </c>
      <c r="P32" s="9"/>
    </row>
    <row r="33" spans="1:16" x14ac:dyDescent="0.25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69" t="s">
        <v>37</v>
      </c>
      <c r="M33" s="70">
        <f>Gegevens!AJ10</f>
        <v>250</v>
      </c>
      <c r="N33" s="71" t="s">
        <v>24</v>
      </c>
      <c r="O33" s="72" t="s">
        <v>38</v>
      </c>
      <c r="P33" s="9"/>
    </row>
    <row r="34" spans="1:16" x14ac:dyDescent="0.25">
      <c r="A34" s="5"/>
      <c r="B34" s="7"/>
      <c r="C34" s="7"/>
      <c r="D34" s="7"/>
      <c r="E34" s="7"/>
      <c r="F34" s="7"/>
      <c r="G34" s="7"/>
      <c r="H34" s="7"/>
      <c r="I34" s="7"/>
      <c r="J34" s="7"/>
      <c r="K34" s="7"/>
      <c r="L34" s="75" t="s">
        <v>37</v>
      </c>
      <c r="M34" s="76">
        <f>Gegevens!AJ11</f>
        <v>250</v>
      </c>
      <c r="N34" s="77" t="s">
        <v>24</v>
      </c>
      <c r="O34" s="78" t="s">
        <v>39</v>
      </c>
      <c r="P34" s="9"/>
    </row>
    <row r="35" spans="1:16" ht="15.75" thickBot="1" x14ac:dyDescent="0.3">
      <c r="A35" s="5"/>
      <c r="B35" s="7"/>
      <c r="C35" s="7"/>
      <c r="D35" s="7"/>
      <c r="E35" s="7"/>
      <c r="F35" s="7"/>
      <c r="G35" s="7"/>
      <c r="H35" s="7"/>
      <c r="I35" s="7"/>
      <c r="J35" s="7"/>
      <c r="K35" s="7"/>
      <c r="L35" s="93" t="s">
        <v>30</v>
      </c>
      <c r="M35" s="94"/>
      <c r="N35" s="94" t="str">
        <f>Gegevens!AJ13</f>
        <v>Buismotor 230V</v>
      </c>
      <c r="O35" s="95"/>
      <c r="P35" s="9"/>
    </row>
    <row r="36" spans="1:16" x14ac:dyDescent="0.25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  <c r="L36" s="10"/>
      <c r="M36" s="64"/>
      <c r="N36" s="11"/>
      <c r="O36" s="11"/>
      <c r="P36" s="9"/>
    </row>
    <row r="37" spans="1:16" x14ac:dyDescent="0.25">
      <c r="A37" s="5"/>
      <c r="B37" s="7"/>
      <c r="C37" s="7"/>
      <c r="D37" s="7"/>
      <c r="E37" s="7"/>
      <c r="F37" s="7"/>
      <c r="G37" s="7"/>
      <c r="H37" s="7"/>
      <c r="I37" s="7"/>
      <c r="J37" s="7"/>
      <c r="K37" s="7"/>
      <c r="L37" s="10"/>
      <c r="M37" s="64"/>
      <c r="N37" s="11"/>
      <c r="O37" s="11"/>
      <c r="P37" s="9"/>
    </row>
    <row r="38" spans="1:16" x14ac:dyDescent="0.25">
      <c r="A38" s="5"/>
      <c r="B38" s="7"/>
      <c r="C38" s="7"/>
      <c r="D38" s="7"/>
      <c r="E38" s="7"/>
      <c r="F38" s="7"/>
      <c r="G38" s="7"/>
      <c r="H38" s="7"/>
      <c r="I38" s="7"/>
      <c r="J38" s="66"/>
      <c r="K38" s="7"/>
      <c r="L38" s="65"/>
      <c r="M38" s="65"/>
      <c r="N38" s="65"/>
      <c r="O38" s="65"/>
      <c r="P38" s="9"/>
    </row>
    <row r="39" spans="1:16" x14ac:dyDescent="0.25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10"/>
      <c r="M39" s="7"/>
      <c r="N39" s="11"/>
      <c r="O39" s="10"/>
      <c r="P39" s="9"/>
    </row>
    <row r="40" spans="1:16" x14ac:dyDescent="0.25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10"/>
      <c r="M40" s="10"/>
      <c r="N40" s="11"/>
      <c r="O40" s="10"/>
      <c r="P40" s="9"/>
    </row>
    <row r="41" spans="1:16" x14ac:dyDescent="0.25">
      <c r="A41" s="5"/>
      <c r="B41" s="12" t="s">
        <v>27</v>
      </c>
      <c r="C41" s="13"/>
      <c r="D41" s="12"/>
      <c r="E41" s="13"/>
      <c r="F41" s="7"/>
      <c r="G41" s="7"/>
      <c r="H41" s="7"/>
      <c r="I41" s="7"/>
      <c r="J41" s="7"/>
      <c r="K41" s="7"/>
      <c r="L41" s="10"/>
      <c r="M41" s="10"/>
      <c r="N41" s="11"/>
      <c r="O41" s="10"/>
      <c r="P41" s="9"/>
    </row>
    <row r="42" spans="1:16" ht="15.75" thickBot="1" x14ac:dyDescent="0.3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/>
      <c r="P42" s="17"/>
    </row>
  </sheetData>
  <sheetProtection algorithmName="SHA-512" hashValue="+wkhmKn/t14xcSbWyBt656hRIuBY5oPPKO6PSqOL0uFF4qQTxiMEuZ6A7m9hKeoxY08K/LKE1HZ5dQmW0QmDcw==" saltValue="24FZrc+2JG3uMFTtYGgTwA==" spinCount="100000" sheet="1" objects="1" scenarios="1"/>
  <mergeCells count="19">
    <mergeCell ref="U5:V5"/>
    <mergeCell ref="U6:V6"/>
    <mergeCell ref="S3:V3"/>
    <mergeCell ref="S5:T5"/>
    <mergeCell ref="S6:T6"/>
    <mergeCell ref="L35:M35"/>
    <mergeCell ref="N35:O35"/>
    <mergeCell ref="C6:D6"/>
    <mergeCell ref="G6:L6"/>
    <mergeCell ref="O6:O7"/>
    <mergeCell ref="C7:D7"/>
    <mergeCell ref="G7:L7"/>
    <mergeCell ref="M27:N27"/>
    <mergeCell ref="A1:P1"/>
    <mergeCell ref="A2:P2"/>
    <mergeCell ref="C4:D4"/>
    <mergeCell ref="G4:L4"/>
    <mergeCell ref="C5:D5"/>
    <mergeCell ref="G5:L5"/>
  </mergeCells>
  <phoneticPr fontId="13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Gegevens</vt:lpstr>
      <vt:lpstr>Inbouwschets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 van Ruiten</dc:creator>
  <cp:lastModifiedBy>Soerland, Rene van</cp:lastModifiedBy>
  <dcterms:created xsi:type="dcterms:W3CDTF">2019-09-10T10:48:12Z</dcterms:created>
  <dcterms:modified xsi:type="dcterms:W3CDTF">2019-11-28T09:28:46Z</dcterms:modified>
</cp:coreProperties>
</file>